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VMFLDZ01\Analizy\WWW\2024\Foldery\"/>
    </mc:Choice>
  </mc:AlternateContent>
  <bookViews>
    <workbookView xWindow="0" yWindow="0" windowWidth="29070" windowHeight="15870"/>
  </bookViews>
  <sheets>
    <sheet name="Dział 2. Nauka i zabaw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1" i="1" l="1"/>
  <c r="B171" i="1"/>
  <c r="G117" i="1" l="1"/>
  <c r="F117" i="1"/>
  <c r="E117" i="1"/>
  <c r="D117" i="1"/>
  <c r="C117" i="1"/>
  <c r="B117" i="1"/>
  <c r="G87" i="1"/>
  <c r="F87" i="1"/>
  <c r="E87" i="1"/>
  <c r="D87" i="1"/>
  <c r="C87" i="1"/>
  <c r="B87" i="1"/>
</calcChain>
</file>

<file path=xl/sharedStrings.xml><?xml version="1.0" encoding="utf-8"?>
<sst xmlns="http://schemas.openxmlformats.org/spreadsheetml/2006/main" count="467" uniqueCount="299">
  <si>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</si>
  <si>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</si>
  <si>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</si>
  <si>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</si>
  <si>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</si>
  <si>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</si>
  <si>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</si>
  <si>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</si>
  <si>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</si>
  <si>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</si>
  <si>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</si>
  <si>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</si>
  <si>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</si>
  <si>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</si>
  <si>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</si>
  <si>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</si>
  <si>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</si>
  <si>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</si>
  <si>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</si>
  <si>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</si>
  <si>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</si>
  <si>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M.Łódź</t>
  </si>
  <si>
    <t>M.Piotrków Trybunalski</t>
  </si>
  <si>
    <t>M.Skierniewice</t>
  </si>
  <si>
    <t>2015</t>
  </si>
  <si>
    <t>2022</t>
  </si>
  <si>
    <t>2023</t>
  </si>
  <si>
    <t>Tabl. 1. Wychowanie przedszkolne</t>
  </si>
  <si>
    <t>Wyszczególnienie</t>
  </si>
  <si>
    <t>Szkoły 2015/2016</t>
  </si>
  <si>
    <t>Uczniowie 2015/2016</t>
  </si>
  <si>
    <t>Absolwenci 2015/2016</t>
  </si>
  <si>
    <t>Podstawowe</t>
  </si>
  <si>
    <t>Branżowe II stopnia</t>
  </si>
  <si>
    <t>Licea ogólnokształcące</t>
  </si>
  <si>
    <t>Technika</t>
  </si>
  <si>
    <t>Ogólnokształcące szkoły artystyczne dające uprawnienia zawodowe</t>
  </si>
  <si>
    <t>Policealne</t>
  </si>
  <si>
    <t>Uczelnie</t>
  </si>
  <si>
    <t>W % ogółu uczniów szkół podstawowych</t>
  </si>
  <si>
    <t>W % ogółu uczniów liceów ogólnokształcących</t>
  </si>
  <si>
    <t>W % ogółu uczniów techników</t>
  </si>
  <si>
    <t>Placówki 2015/2016</t>
  </si>
  <si>
    <t>Ogółem</t>
  </si>
  <si>
    <t>Pałace młodzieży</t>
  </si>
  <si>
    <t>Młodzieżowe domy kultury</t>
  </si>
  <si>
    <t>Ogniska pracy pozaszkolnej</t>
  </si>
  <si>
    <t>Międzyszkolne ośrodki sportowe</t>
  </si>
  <si>
    <t>Pozostałe placówki</t>
  </si>
  <si>
    <t>2023/2024</t>
  </si>
  <si>
    <t>Szkoły 2023/2024</t>
  </si>
  <si>
    <t>Angielski w roku szkolnym 2023/2024</t>
  </si>
  <si>
    <t>Niemiecki w roku szkolnym 2023/2024</t>
  </si>
  <si>
    <t>Rosyjski w roku szkolnym 2023/2024</t>
  </si>
  <si>
    <t>Hiszpański w roku szkolnym 2023/2024</t>
  </si>
  <si>
    <t>Placówki 2023/2024</t>
  </si>
  <si>
    <t>Uczniowie 2023/2024</t>
  </si>
  <si>
    <t>Zajęcia pozaszkolne:</t>
  </si>
  <si>
    <t>informatyczne</t>
  </si>
  <si>
    <t>techniczne</t>
  </si>
  <si>
    <t>przedmiotowe</t>
  </si>
  <si>
    <t>artystyczne</t>
  </si>
  <si>
    <t>sportowe</t>
  </si>
  <si>
    <t>turystyczno-krajoznawcze</t>
  </si>
  <si>
    <t>inne</t>
  </si>
  <si>
    <t>Stan w dniu 31 grudnia</t>
  </si>
  <si>
    <t>Biblioteki</t>
  </si>
  <si>
    <t>Księgozbiór w tys. woluminów</t>
  </si>
  <si>
    <t>Czytelnicy w tys. (w ciągu roku)</t>
  </si>
  <si>
    <t>Liczba ludności na 1 placówkę biblioteczną</t>
  </si>
  <si>
    <t>Wypożyczenia na 1 czytelnika (w ciągu roku)</t>
  </si>
  <si>
    <t>na 2 miesiące</t>
  </si>
  <si>
    <t>w kwartale</t>
  </si>
  <si>
    <t>na pół roku</t>
  </si>
  <si>
    <t>w roku</t>
  </si>
  <si>
    <t>Wystawy</t>
  </si>
  <si>
    <t>w tym z zagranicy</t>
  </si>
  <si>
    <t>Ekspozycje</t>
  </si>
  <si>
    <t>Zwiedzający (w tysiącach)</t>
  </si>
  <si>
    <t>Galerie i salony sztuki (stan w dniu 31 grudnia)</t>
  </si>
  <si>
    <t>Muzea i oddziały muzealne 2023</t>
  </si>
  <si>
    <t>Zwiedzający w tysiącach ogółem 2023</t>
  </si>
  <si>
    <t>Sztuki</t>
  </si>
  <si>
    <t>Etnograficzne i antropologiczne</t>
  </si>
  <si>
    <t>Historyczne</t>
  </si>
  <si>
    <t>Martyrologiczne</t>
  </si>
  <si>
    <t>Techniki i nauki</t>
  </si>
  <si>
    <t>Interdyscyplinarne</t>
  </si>
  <si>
    <t>Inne</t>
  </si>
  <si>
    <t>-</t>
  </si>
  <si>
    <t>Zwiedzający młodzież szkolna w tysiącach 2023</t>
  </si>
  <si>
    <t>Muzea i oddziały muzealne 2020</t>
  </si>
  <si>
    <t>Zwiedzający w tysiącach ogółem 2020</t>
  </si>
  <si>
    <t>Zwiedzający młodzież szkolna w tysiącach 2020</t>
  </si>
  <si>
    <t>Instytucje (stan w dniu 31 grudnia)</t>
  </si>
  <si>
    <t>w tym:</t>
  </si>
  <si>
    <t>ogród botaniczny</t>
  </si>
  <si>
    <t>Zwiedzający w tysiącach</t>
  </si>
  <si>
    <t>w tym  młodzież szkolna w zorganizowanych grupach</t>
  </si>
  <si>
    <t>ogród zoologiczny</t>
  </si>
  <si>
    <t>2020</t>
  </si>
  <si>
    <t>Kina (stan w dniu 31 grudnia)</t>
  </si>
  <si>
    <t>Miejsca na widowni w tysiącach (stan w dniu 31 grudnia)</t>
  </si>
  <si>
    <t>Seanse w tysiącach</t>
  </si>
  <si>
    <t>Widzowie:</t>
  </si>
  <si>
    <t>w tysiącach</t>
  </si>
  <si>
    <t>Instytucje 2015 (stan w dniu 31 grudnia)</t>
  </si>
  <si>
    <t>Instytucje 2023 (stan w dniu 31 grudnia)</t>
  </si>
  <si>
    <t>Miejsca na widowni w stałej Sali 2015 (stan w dniu 31 grudnia)</t>
  </si>
  <si>
    <r>
      <t>Przedstawienia i koncerty</t>
    </r>
    <r>
      <rPr>
        <vertAlign val="superscript"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 2015</t>
    </r>
  </si>
  <si>
    <r>
      <t>Przedstawienia i koncerty</t>
    </r>
    <r>
      <rPr>
        <vertAlign val="superscript"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 2023</t>
    </r>
  </si>
  <si>
    <r>
      <t>Widzowie i słuchacze w tysiącach</t>
    </r>
    <r>
      <rPr>
        <vertAlign val="superscript"/>
        <sz val="11"/>
        <color theme="1"/>
        <rFont val="Arial"/>
        <family val="2"/>
        <charset val="238"/>
      </rPr>
      <t xml:space="preserve">a </t>
    </r>
    <r>
      <rPr>
        <sz val="11"/>
        <color theme="1"/>
        <rFont val="Arial"/>
        <family val="2"/>
        <charset val="238"/>
      </rPr>
      <t>2015</t>
    </r>
  </si>
  <si>
    <t>Tetary dramatyczne</t>
  </si>
  <si>
    <t>Teatry lalkowe</t>
  </si>
  <si>
    <t>Opery</t>
  </si>
  <si>
    <t>Operetki</t>
  </si>
  <si>
    <t>Filharmonie</t>
  </si>
  <si>
    <t>Orkiestry i chóry</t>
  </si>
  <si>
    <r>
      <t>Obiekty</t>
    </r>
    <r>
      <rPr>
        <b/>
        <vertAlign val="superscript"/>
        <sz val="11"/>
        <color theme="1"/>
        <rFont val="Arial"/>
        <family val="2"/>
        <charset val="238"/>
      </rPr>
      <t>a</t>
    </r>
    <r>
      <rPr>
        <b/>
        <sz val="11"/>
        <color theme="1"/>
        <rFont val="Arial"/>
        <family val="2"/>
        <charset val="238"/>
      </rPr>
      <t xml:space="preserve"> 2015</t>
    </r>
  </si>
  <si>
    <r>
      <t>Miejsca noclegowe</t>
    </r>
    <r>
      <rPr>
        <vertAlign val="superscript"/>
        <sz val="11"/>
        <color theme="1"/>
        <rFont val="Arial"/>
        <family val="2"/>
        <charset val="238"/>
      </rPr>
      <t xml:space="preserve">a </t>
    </r>
    <r>
      <rPr>
        <sz val="11"/>
        <color theme="1"/>
        <rFont val="Arial"/>
        <family val="2"/>
        <charset val="238"/>
      </rPr>
      <t>2015</t>
    </r>
  </si>
  <si>
    <r>
      <t>Korzystający z noclegów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2015</t>
    </r>
  </si>
  <si>
    <t>Korzystający z noclegówa 2023</t>
  </si>
  <si>
    <r>
      <t>Miejsca noclegowe</t>
    </r>
    <r>
      <rPr>
        <vertAlign val="superscript"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 2023</t>
    </r>
  </si>
  <si>
    <r>
      <t>Obiekty</t>
    </r>
    <r>
      <rPr>
        <b/>
        <vertAlign val="superscript"/>
        <sz val="11"/>
        <color theme="1"/>
        <rFont val="Arial"/>
        <family val="2"/>
        <charset val="238"/>
      </rPr>
      <t>a</t>
    </r>
    <r>
      <rPr>
        <b/>
        <sz val="11"/>
        <color theme="1"/>
        <rFont val="Arial"/>
        <family val="2"/>
        <charset val="238"/>
      </rPr>
      <t xml:space="preserve"> 2023</t>
    </r>
  </si>
  <si>
    <t>Hotele</t>
  </si>
  <si>
    <t>Motele</t>
  </si>
  <si>
    <t>Pensjonaty</t>
  </si>
  <si>
    <t>Domy wycieczkowe</t>
  </si>
  <si>
    <t>Ośrodki wczasowe</t>
  </si>
  <si>
    <t>Pola biwakowe</t>
  </si>
  <si>
    <t>Zespoły domków turystycznych</t>
  </si>
  <si>
    <t>Hostele</t>
  </si>
  <si>
    <t>Kwatery prywatne</t>
  </si>
  <si>
    <t xml:space="preserve">Kajakowe </t>
  </si>
  <si>
    <t xml:space="preserve">Kolarskie </t>
  </si>
  <si>
    <t xml:space="preserve">Motorowe </t>
  </si>
  <si>
    <t xml:space="preserve">Piesze nizinne </t>
  </si>
  <si>
    <t>Kluby</t>
  </si>
  <si>
    <t>Sekcje sportowe</t>
  </si>
  <si>
    <t>Członkowie</t>
  </si>
  <si>
    <t>Ćwiczący</t>
  </si>
  <si>
    <t>w tym w wieku do 18 lat</t>
  </si>
  <si>
    <t>Trenerzy</t>
  </si>
  <si>
    <t>Instruktorzy sportowi</t>
  </si>
  <si>
    <t>Ćwiczący 2022</t>
  </si>
  <si>
    <t>Trenerzy 2022</t>
  </si>
  <si>
    <t>z liczby ogółem ćwiczące kobiety 2023</t>
  </si>
  <si>
    <t>z liczby ogółem ćwiczący juniorzy i juniorki 2022</t>
  </si>
  <si>
    <t>Boks</t>
  </si>
  <si>
    <t>Judo</t>
  </si>
  <si>
    <t>Karate</t>
  </si>
  <si>
    <t>Kolarstwo</t>
  </si>
  <si>
    <t>Koszykówka</t>
  </si>
  <si>
    <t>Lekkoatletyka</t>
  </si>
  <si>
    <t>Łyżwiarstwo figurowe</t>
  </si>
  <si>
    <t>Piłka nożna</t>
  </si>
  <si>
    <t>Piłka nożna halowa</t>
  </si>
  <si>
    <t>Piłka ręczna</t>
  </si>
  <si>
    <t>Piłka siatkowa</t>
  </si>
  <si>
    <t>Pływanie</t>
  </si>
  <si>
    <t>Strzelectwo sportowe</t>
  </si>
  <si>
    <t>Szachy</t>
  </si>
  <si>
    <t>Tenis</t>
  </si>
  <si>
    <t>Tenis stołowy</t>
  </si>
  <si>
    <t>Dzieci 2015/2016</t>
  </si>
  <si>
    <t>Dzieci 2023/2024</t>
  </si>
  <si>
    <t>Liczba dzieci na 1 placówkę 2015/2016</t>
  </si>
  <si>
    <t xml:space="preserve">Ogółem </t>
  </si>
  <si>
    <t xml:space="preserve">Przedszkola </t>
  </si>
  <si>
    <t xml:space="preserve">Oddziały przedszkolne przy szkołach podstawowych </t>
  </si>
  <si>
    <t xml:space="preserve">Punkty przedszkolne </t>
  </si>
  <si>
    <t>Absolwenci 2022/2023</t>
  </si>
  <si>
    <t>Specjalne szkoły przysposabiające do pracy</t>
  </si>
  <si>
    <t>Specjalne przyspodabiające do pracy</t>
  </si>
  <si>
    <t>Jeździectwo</t>
  </si>
  <si>
    <t>Instruktorzy sportowi 2022</t>
  </si>
  <si>
    <t>2018</t>
  </si>
  <si>
    <t>Stadiony wielofunkcyjnr:</t>
  </si>
  <si>
    <t>piłkarsko-żużlowe</t>
  </si>
  <si>
    <t>piłkarsko-lekkoatletyczne</t>
  </si>
  <si>
    <t>pozostałe</t>
  </si>
  <si>
    <t>lekkoatletyczne</t>
  </si>
  <si>
    <t>piłkarskie</t>
  </si>
  <si>
    <t>do koszykówki</t>
  </si>
  <si>
    <t>do piłki siatkowej</t>
  </si>
  <si>
    <t>do piłki siatkowej plażowej</t>
  </si>
  <si>
    <t>Korty tenisowe</t>
  </si>
  <si>
    <t>Pływalnie kryte</t>
  </si>
  <si>
    <t>Pływalnie otwarte</t>
  </si>
  <si>
    <t>Tory sportowe:</t>
  </si>
  <si>
    <t>łucznicze</t>
  </si>
  <si>
    <t>jeździeckie i hipodromy</t>
  </si>
  <si>
    <t>kolarskie</t>
  </si>
  <si>
    <t>saneczkowe</t>
  </si>
  <si>
    <t>łyżwiarskie</t>
  </si>
  <si>
    <t>wodne</t>
  </si>
  <si>
    <t>motocyklowe i samochodowe</t>
  </si>
  <si>
    <t>Obiekty dla sportów zikmowych</t>
  </si>
  <si>
    <t>lodowiska sztuczne mrożone</t>
  </si>
  <si>
    <t>w tym kryte</t>
  </si>
  <si>
    <t>trasy narciarskie zjazdowe (długość w km)</t>
  </si>
  <si>
    <t>Strzelnice</t>
  </si>
  <si>
    <t>Pola golfowe</t>
  </si>
  <si>
    <t>Aquaparki</t>
  </si>
  <si>
    <t>Skateparki</t>
  </si>
  <si>
    <t>Siłownie zewnętrzne</t>
  </si>
  <si>
    <t>Stadiony:</t>
  </si>
  <si>
    <t>Ćwiczący 2018</t>
  </si>
  <si>
    <t>z liczby ogółem ćwiczące kobiety 2018</t>
  </si>
  <si>
    <t>z liczby ogółem ćwiczący juniorzy i juniorki 2018</t>
  </si>
  <si>
    <t>Trenerzy 2018</t>
  </si>
  <si>
    <t>Instruktorzy sportowi 2018</t>
  </si>
  <si>
    <t>Zapasy</t>
  </si>
  <si>
    <t>Kwatery agroturystyczne</t>
  </si>
  <si>
    <t>chłopcy</t>
  </si>
  <si>
    <t>dziewczęta</t>
  </si>
  <si>
    <t>Miasta</t>
  </si>
  <si>
    <t>Wieś</t>
  </si>
  <si>
    <t>Dzieci w placówkach wychowania przedszkolnego według wieku i miejsca zamieszkania w roku szkolnym 2023/2024</t>
  </si>
  <si>
    <t>2 lata i mniej</t>
  </si>
  <si>
    <t>3 lata</t>
  </si>
  <si>
    <t>4 lata</t>
  </si>
  <si>
    <t>5 lat</t>
  </si>
  <si>
    <t>6 lat</t>
  </si>
  <si>
    <t>7 lat i więcej</t>
  </si>
  <si>
    <t>Angielski w roku szkolnym 2019/2020</t>
  </si>
  <si>
    <t>Niemiecki w roku szkolnym 2019/2020</t>
  </si>
  <si>
    <t>Rosyjski w roku szkolnym 2019/2020</t>
  </si>
  <si>
    <t>Hiszpański w roku szkolnym 2019/2020</t>
  </si>
  <si>
    <t>W % ogółu uczniów szkół branżowych I stopnia</t>
  </si>
  <si>
    <t>W % ogółu uczniów szkół branżowych  II stopnia</t>
  </si>
  <si>
    <t>Francuski 2019/2020</t>
  </si>
  <si>
    <t>Francuski 2023/2024</t>
  </si>
  <si>
    <t>Placówki 2015</t>
  </si>
  <si>
    <t>Placówki 2023</t>
  </si>
  <si>
    <t>Powiat m. Łódź</t>
  </si>
  <si>
    <t>Powiat m. Piotrków Trybunalski</t>
  </si>
  <si>
    <t>Powiat m. Skierniewice</t>
  </si>
  <si>
    <t>Średnie wyniki uczniów na egzaminie ósmoklasisty</t>
  </si>
  <si>
    <t>Język polski</t>
  </si>
  <si>
    <t>Matematyk</t>
  </si>
  <si>
    <t>Język angielski</t>
  </si>
  <si>
    <t>Język niemiecki</t>
  </si>
  <si>
    <t>Stan we wrześniu</t>
  </si>
  <si>
    <t>W tysiącach</t>
  </si>
  <si>
    <t>Dzieci w placówkach wychowania przedszkolnego według płci i miejsca zamieszkania w roku szkolnym 2023/2024</t>
  </si>
  <si>
    <t>Szkolnictwo według szczebli kształcenia w roku szkolnym 2023/2024</t>
  </si>
  <si>
    <t xml:space="preserve">Szkoły </t>
  </si>
  <si>
    <t xml:space="preserve">Uczniowie </t>
  </si>
  <si>
    <t>Branżowe I stopnia</t>
  </si>
  <si>
    <t>Wychowanie przedszkolne</t>
  </si>
  <si>
    <t>Średnia liczba uczniów na 1 szkołę dla dzieci i młodzieży w roku szkolnym 2023/2024</t>
  </si>
  <si>
    <t>Tabl. 2. Szkoły podstawowe dla dzieci i młodzieży według powiatów</t>
  </si>
  <si>
    <t>Tabl. 3. Szkoły ponadpodstawowe dla dzieci i młodzieży według powiatów</t>
  </si>
  <si>
    <t xml:space="preserve">Tabl. 4. Uczący się wybranych języków obcych w szkołach dla dzieci i młodzieży </t>
  </si>
  <si>
    <t>Tabl. 5. Wychowanie pozaszkolne</t>
  </si>
  <si>
    <r>
      <t>Uczestnicy</t>
    </r>
    <r>
      <rPr>
        <b/>
        <vertAlign val="superscript"/>
        <sz val="11"/>
        <color theme="1"/>
        <rFont val="Arial"/>
        <family val="2"/>
        <charset val="238"/>
      </rPr>
      <t>a</t>
    </r>
    <r>
      <rPr>
        <b/>
        <sz val="11"/>
        <color theme="1"/>
        <rFont val="Arial"/>
        <family val="2"/>
        <charset val="238"/>
      </rPr>
      <t xml:space="preserve"> zajęć pozaszkolnych według rodzaju zajęć</t>
    </r>
  </si>
  <si>
    <r>
      <t>Uczestnicy</t>
    </r>
    <r>
      <rPr>
        <b/>
        <vertAlign val="superscript"/>
        <sz val="11"/>
        <color theme="0"/>
        <rFont val="Arial"/>
        <family val="2"/>
        <charset val="238"/>
      </rPr>
      <t>a</t>
    </r>
    <r>
      <rPr>
        <b/>
        <sz val="11"/>
        <color theme="0"/>
        <rFont val="Arial"/>
        <family val="2"/>
        <charset val="238"/>
      </rPr>
      <t xml:space="preserve"> zajęć (w ciągu roku) 2015</t>
    </r>
  </si>
  <si>
    <r>
      <t>Uczestnicy</t>
    </r>
    <r>
      <rPr>
        <b/>
        <vertAlign val="superscript"/>
        <sz val="11"/>
        <color theme="0"/>
        <rFont val="Arial"/>
        <family val="2"/>
        <charset val="238"/>
      </rPr>
      <t>a</t>
    </r>
    <r>
      <rPr>
        <b/>
        <sz val="11"/>
        <color theme="0"/>
        <rFont val="Arial"/>
        <family val="2"/>
        <charset val="238"/>
      </rPr>
      <t xml:space="preserve"> zajęć (w ciągu roku) 2023</t>
    </r>
  </si>
  <si>
    <t xml:space="preserve">a Uczestnicy zajęć stałych i okresowych. </t>
  </si>
  <si>
    <t>Tabl. 6. Biblioteki publiczne</t>
  </si>
  <si>
    <t>Tabl. 7. Galerie i salony sztuki</t>
  </si>
  <si>
    <t>Gazety i czasopisma wydane</t>
  </si>
  <si>
    <t>Ukazujące się raz:</t>
  </si>
  <si>
    <t>Tabl. 8. Muzea</t>
  </si>
  <si>
    <t>Tabl. 9. Instytucje paramuzealne</t>
  </si>
  <si>
    <t>Kina</t>
  </si>
  <si>
    <t>Multipleksy</t>
  </si>
  <si>
    <t>Tabl. 10. Teatry i instytucje muzyczne</t>
  </si>
  <si>
    <t>a Posiadające własny zespół artystyczny, według siedziby instytucji.</t>
  </si>
  <si>
    <r>
      <t>Widzowie i słuchacze w tysiącach</t>
    </r>
    <r>
      <rPr>
        <vertAlign val="superscript"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 2023</t>
    </r>
  </si>
  <si>
    <t>Miejsca na widowni w stałej Sali 2023 (stan w dniu 31 grudnia)</t>
  </si>
  <si>
    <t>Tabl. 11. Turystyczne obiekty noclegowe</t>
  </si>
  <si>
    <t>a Stan w dniu 31 lipca.  b W ciągu roku.</t>
  </si>
  <si>
    <t>Wybrane imprezy i wycieczki turystyki kwalifikowanej w 2023 r.</t>
  </si>
  <si>
    <t xml:space="preserve">Liczba wycieczek i imprez </t>
  </si>
  <si>
    <t xml:space="preserve">Liczba uczestników </t>
  </si>
  <si>
    <t>Długość dróg dla rowerów w kilometrach</t>
  </si>
  <si>
    <t>W km</t>
  </si>
  <si>
    <t>Tabl. 13. Sport według wybranych  dyscyplin</t>
  </si>
  <si>
    <t>Hokej</t>
  </si>
  <si>
    <t>Ćwiczący w 2022 r. - wybrane dyscypliny olimpijskie</t>
  </si>
  <si>
    <t>Kajakarstwo klasyczne i górskie</t>
  </si>
  <si>
    <t>Badminton</t>
  </si>
  <si>
    <t>Łucznictwo</t>
  </si>
  <si>
    <t>Szermierka</t>
  </si>
  <si>
    <t>Pięciobój nowoczesny</t>
  </si>
  <si>
    <t>Żeglarstwo</t>
  </si>
  <si>
    <t>Triathlon</t>
  </si>
  <si>
    <t>Tabl. 14. Obiekty sportowe</t>
  </si>
  <si>
    <t>Stadiony i boiska w 2022 r.</t>
  </si>
  <si>
    <t>Boiska:</t>
  </si>
  <si>
    <t>Stadiony</t>
  </si>
  <si>
    <t>Hale sportowe o wymiarach od 36x19 m</t>
  </si>
  <si>
    <t>Dział 2 Nauka i zabawa</t>
  </si>
  <si>
    <t>Kina stałe i multipleksy w 2023 r.</t>
  </si>
  <si>
    <t>Tabl. 12. Kluby sportowe</t>
  </si>
  <si>
    <t>Dyscyplina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</si>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</sst>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</font>
    <font>
      <b/>
      <vertAlign val="superscript"/>
      <sz val="11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65C3D4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65C3D4"/>
        <bgColor theme="6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6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6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6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2" borderId="4">
      <alignment horizontal="left" vertical="center" wrapText="1"/>
    </xf>
    <xf numFmtId="0" fontId="2" fillId="0" borderId="0"/>
    <xf numFmtId="0" fontId="17" fillId="0" borderId="0"/>
  </cellStyleXfs>
  <cellXfs count="328">
    <xf numFmtId="0" fontId="0" fillId="0" borderId="0" xfId="0"/>
    <xf numFmtId="0" fontId="4" fillId="0" borderId="0" xfId="0" applyFont="1"/>
    <xf numFmtId="0" fontId="4" fillId="0" borderId="0" xfId="0" applyFont="1" applyBorder="1"/>
    <xf numFmtId="0" fontId="1" fillId="0" borderId="0" xfId="0" applyFont="1" applyFill="1" applyBorder="1" applyAlignment="1"/>
    <xf numFmtId="0" fontId="4" fillId="0" borderId="0" xfId="0" applyFont="1" applyAlignment="1">
      <alignment vertical="center" wrapText="1"/>
    </xf>
    <xf numFmtId="0" fontId="1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Alignment="1"/>
    <xf numFmtId="0" fontId="4" fillId="0" borderId="0" xfId="0" applyFont="1" applyFill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wrapText="1" indent="1"/>
    </xf>
    <xf numFmtId="165" fontId="4" fillId="0" borderId="1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5" fontId="4" fillId="0" borderId="1" xfId="2" applyNumberFormat="1" applyFont="1" applyBorder="1" applyAlignment="1"/>
    <xf numFmtId="165" fontId="4" fillId="0" borderId="0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0" fontId="13" fillId="0" borderId="0" xfId="3" applyFont="1" applyAlignment="1">
      <alignment vertical="center" wrapText="1"/>
    </xf>
    <xf numFmtId="165" fontId="4" fillId="0" borderId="0" xfId="0" applyNumberFormat="1" applyFont="1"/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/>
    <xf numFmtId="0" fontId="4" fillId="0" borderId="0" xfId="0" applyFont="1" applyFill="1"/>
    <xf numFmtId="49" fontId="4" fillId="0" borderId="0" xfId="0" applyNumberFormat="1" applyFont="1" applyBorder="1" applyAlignment="1">
      <alignment horizontal="left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1" fontId="4" fillId="0" borderId="7" xfId="0" applyNumberFormat="1" applyFont="1" applyFill="1" applyBorder="1" applyAlignment="1" applyProtection="1">
      <alignment vertical="center"/>
      <protection locked="0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left"/>
    </xf>
    <xf numFmtId="1" fontId="11" fillId="4" borderId="1" xfId="0" applyNumberFormat="1" applyFont="1" applyFill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15" fillId="3" borderId="10" xfId="0" applyFont="1" applyFill="1" applyBorder="1" applyAlignment="1">
      <alignment horizontal="center" vertical="center" wrapText="1"/>
    </xf>
    <xf numFmtId="1" fontId="11" fillId="0" borderId="0" xfId="0" applyNumberFormat="1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right"/>
    </xf>
    <xf numFmtId="49" fontId="4" fillId="3" borderId="1" xfId="0" applyNumberFormat="1" applyFont="1" applyFill="1" applyBorder="1" applyAlignment="1">
      <alignment horizontal="center"/>
    </xf>
    <xf numFmtId="0" fontId="14" fillId="0" borderId="0" xfId="0" applyFont="1"/>
    <xf numFmtId="0" fontId="4" fillId="3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/>
    <xf numFmtId="164" fontId="12" fillId="0" borderId="3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165" fontId="4" fillId="0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4" fontId="21" fillId="3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 applyProtection="1">
      <alignment vertical="center"/>
      <protection locked="0"/>
    </xf>
    <xf numFmtId="1" fontId="4" fillId="0" borderId="1" xfId="0" applyNumberFormat="1" applyFont="1" applyBorder="1" applyAlignment="1" applyProtection="1">
      <alignment vertical="center"/>
      <protection locked="0"/>
    </xf>
    <xf numFmtId="1" fontId="4" fillId="0" borderId="7" xfId="0" applyNumberFormat="1" applyFont="1" applyBorder="1" applyAlignment="1" applyProtection="1">
      <alignment vertical="center"/>
      <protection locked="0"/>
    </xf>
    <xf numFmtId="1" fontId="4" fillId="0" borderId="1" xfId="0" applyNumberFormat="1" applyFont="1" applyBorder="1" applyProtection="1">
      <protection locked="0"/>
    </xf>
    <xf numFmtId="1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/>
    </xf>
    <xf numFmtId="1" fontId="11" fillId="0" borderId="1" xfId="0" applyNumberFormat="1" applyFont="1" applyFill="1" applyBorder="1" applyAlignment="1">
      <alignment horizontal="right"/>
    </xf>
    <xf numFmtId="1" fontId="12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 vertical="center"/>
    </xf>
    <xf numFmtId="1" fontId="18" fillId="0" borderId="1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wrapText="1"/>
    </xf>
    <xf numFmtId="165" fontId="4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/>
    </xf>
    <xf numFmtId="1" fontId="22" fillId="0" borderId="7" xfId="0" applyNumberFormat="1" applyFont="1" applyFill="1" applyBorder="1" applyAlignment="1" applyProtection="1">
      <alignment vertical="center"/>
      <protection locked="0"/>
    </xf>
    <xf numFmtId="165" fontId="4" fillId="4" borderId="1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165" fontId="4" fillId="0" borderId="1" xfId="0" applyNumberFormat="1" applyFont="1" applyBorder="1"/>
    <xf numFmtId="1" fontId="18" fillId="0" borderId="7" xfId="0" applyNumberFormat="1" applyFont="1" applyFill="1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vertical="center" wrapText="1"/>
      <protection locked="0"/>
    </xf>
    <xf numFmtId="1" fontId="18" fillId="0" borderId="7" xfId="0" applyNumberFormat="1" applyFont="1" applyBorder="1" applyAlignment="1" applyProtection="1">
      <alignment vertical="center" wrapText="1"/>
      <protection locked="0"/>
    </xf>
    <xf numFmtId="165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wrapText="1"/>
    </xf>
    <xf numFmtId="3" fontId="25" fillId="0" borderId="1" xfId="0" applyNumberFormat="1" applyFont="1" applyBorder="1" applyAlignment="1">
      <alignment vertical="center"/>
    </xf>
    <xf numFmtId="0" fontId="4" fillId="0" borderId="0" xfId="0" applyFont="1" applyFill="1" applyBorder="1"/>
    <xf numFmtId="1" fontId="4" fillId="0" borderId="1" xfId="0" applyNumberFormat="1" applyFont="1" applyBorder="1" applyAlignment="1">
      <alignment vertical="center"/>
    </xf>
    <xf numFmtId="1" fontId="4" fillId="4" borderId="1" xfId="0" applyNumberFormat="1" applyFont="1" applyFill="1" applyBorder="1" applyAlignment="1">
      <alignment vertical="center"/>
    </xf>
    <xf numFmtId="165" fontId="4" fillId="0" borderId="0" xfId="0" applyNumberFormat="1" applyFont="1" applyFill="1"/>
    <xf numFmtId="3" fontId="25" fillId="0" borderId="1" xfId="0" applyNumberFormat="1" applyFont="1" applyFill="1" applyBorder="1" applyAlignment="1">
      <alignment vertical="center"/>
    </xf>
    <xf numFmtId="1" fontId="25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1" fontId="16" fillId="0" borderId="1" xfId="0" applyNumberFormat="1" applyFont="1" applyFill="1" applyBorder="1" applyAlignment="1">
      <alignment horizontal="right"/>
    </xf>
    <xf numFmtId="1" fontId="4" fillId="0" borderId="5" xfId="0" applyNumberFormat="1" applyFont="1" applyFill="1" applyBorder="1" applyAlignment="1" applyProtection="1">
      <alignment vertical="center"/>
      <protection locked="0"/>
    </xf>
    <xf numFmtId="1" fontId="4" fillId="0" borderId="5" xfId="0" applyNumberFormat="1" applyFont="1" applyFill="1" applyBorder="1" applyAlignment="1" applyProtection="1">
      <alignment horizontal="right" vertical="center"/>
      <protection locked="0"/>
    </xf>
    <xf numFmtId="1" fontId="4" fillId="0" borderId="1" xfId="0" applyNumberFormat="1" applyFont="1" applyFill="1" applyBorder="1" applyAlignment="1" applyProtection="1">
      <alignment horizontal="right" vertical="center"/>
      <protection locked="0"/>
    </xf>
    <xf numFmtId="1" fontId="4" fillId="0" borderId="1" xfId="0" applyNumberFormat="1" applyFont="1" applyFill="1" applyBorder="1" applyProtection="1">
      <protection locked="0"/>
    </xf>
    <xf numFmtId="1" fontId="4" fillId="0" borderId="7" xfId="0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Fill="1" applyBorder="1" applyAlignment="1" applyProtection="1">
      <alignment vertical="center" wrapText="1"/>
      <protection locked="0"/>
    </xf>
    <xf numFmtId="165" fontId="4" fillId="0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/>
    <xf numFmtId="165" fontId="11" fillId="0" borderId="1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165" fontId="11" fillId="0" borderId="5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4" fillId="0" borderId="0" xfId="0" applyFont="1" applyFill="1"/>
    <xf numFmtId="0" fontId="11" fillId="0" borderId="7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1" fontId="25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left"/>
    </xf>
    <xf numFmtId="165" fontId="4" fillId="4" borderId="1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/>
    </xf>
    <xf numFmtId="1" fontId="18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165" fontId="4" fillId="0" borderId="1" xfId="0" applyNumberFormat="1" applyFont="1" applyBorder="1" applyAlignment="1">
      <alignment horizontal="left"/>
    </xf>
    <xf numFmtId="0" fontId="15" fillId="3" borderId="12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right" wrapText="1"/>
    </xf>
    <xf numFmtId="0" fontId="16" fillId="0" borderId="7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165" fontId="4" fillId="0" borderId="7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27" fillId="0" borderId="0" xfId="0" applyFont="1"/>
    <xf numFmtId="164" fontId="4" fillId="0" borderId="0" xfId="0" applyNumberFormat="1" applyFont="1" applyFill="1" applyBorder="1" applyAlignment="1">
      <alignment horizontal="right"/>
    </xf>
    <xf numFmtId="0" fontId="24" fillId="0" borderId="0" xfId="0" applyFont="1" applyFill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1" fontId="4" fillId="0" borderId="0" xfId="0" applyNumberFormat="1" applyFont="1" applyBorder="1" applyAlignment="1">
      <alignment horizontal="right" vertical="center"/>
    </xf>
    <xf numFmtId="164" fontId="2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right" vertical="top" wrapText="1"/>
    </xf>
    <xf numFmtId="0" fontId="1" fillId="0" borderId="0" xfId="0" applyFont="1"/>
    <xf numFmtId="0" fontId="4" fillId="0" borderId="13" xfId="0" applyFont="1" applyBorder="1" applyAlignment="1">
      <alignment horizontal="left" wrapText="1" indent="1"/>
    </xf>
    <xf numFmtId="0" fontId="4" fillId="4" borderId="13" xfId="0" applyFont="1" applyFill="1" applyBorder="1" applyAlignment="1">
      <alignment horizontal="left" wrapText="1" indent="1"/>
    </xf>
    <xf numFmtId="0" fontId="4" fillId="0" borderId="13" xfId="0" applyFont="1" applyBorder="1" applyAlignment="1">
      <alignment horizontal="left"/>
    </xf>
    <xf numFmtId="0" fontId="4" fillId="4" borderId="13" xfId="0" applyFont="1" applyFill="1" applyBorder="1" applyAlignment="1">
      <alignment horizontal="left" indent="1"/>
    </xf>
    <xf numFmtId="0" fontId="4" fillId="0" borderId="13" xfId="0" applyFont="1" applyBorder="1" applyAlignment="1">
      <alignment horizontal="left" indent="1"/>
    </xf>
    <xf numFmtId="0" fontId="4" fillId="0" borderId="13" xfId="0" applyFont="1" applyBorder="1"/>
    <xf numFmtId="0" fontId="4" fillId="0" borderId="2" xfId="0" applyFont="1" applyBorder="1"/>
    <xf numFmtId="1" fontId="4" fillId="0" borderId="2" xfId="0" applyNumberFormat="1" applyFont="1" applyBorder="1"/>
    <xf numFmtId="1" fontId="4" fillId="4" borderId="2" xfId="0" applyNumberFormat="1" applyFont="1" applyFill="1" applyBorder="1"/>
    <xf numFmtId="0" fontId="4" fillId="4" borderId="14" xfId="0" applyFont="1" applyFill="1" applyBorder="1" applyAlignment="1">
      <alignment horizontal="left" wrapText="1"/>
    </xf>
    <xf numFmtId="0" fontId="4" fillId="0" borderId="16" xfId="0" applyFont="1" applyBorder="1" applyAlignment="1">
      <alignment horizontal="left" indent="1"/>
    </xf>
    <xf numFmtId="0" fontId="4" fillId="0" borderId="8" xfId="0" applyFont="1" applyBorder="1"/>
    <xf numFmtId="0" fontId="11" fillId="0" borderId="0" xfId="0" applyFont="1" applyBorder="1" applyAlignment="1">
      <alignment horizontal="left"/>
    </xf>
    <xf numFmtId="1" fontId="11" fillId="0" borderId="0" xfId="0" applyNumberFormat="1" applyFont="1" applyBorder="1" applyAlignment="1">
      <alignment horizontal="right" vertical="center"/>
    </xf>
    <xf numFmtId="1" fontId="11" fillId="0" borderId="0" xfId="0" applyNumberFormat="1" applyFont="1" applyBorder="1"/>
    <xf numFmtId="0" fontId="23" fillId="0" borderId="0" xfId="5" applyNumberFormat="1" applyFont="1" applyFill="1" applyBorder="1" applyAlignment="1">
      <alignment vertical="center" wrapText="1"/>
    </xf>
    <xf numFmtId="0" fontId="15" fillId="3" borderId="17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/>
    </xf>
    <xf numFmtId="0" fontId="4" fillId="0" borderId="0" xfId="0" applyFont="1" applyFill="1" applyAlignment="1">
      <alignment wrapText="1"/>
    </xf>
    <xf numFmtId="0" fontId="28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8" fillId="0" borderId="13" xfId="0" applyFont="1" applyBorder="1"/>
    <xf numFmtId="0" fontId="4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4" fillId="0" borderId="13" xfId="0" applyFont="1" applyBorder="1" applyAlignment="1">
      <alignment wrapText="1"/>
    </xf>
    <xf numFmtId="0" fontId="4" fillId="0" borderId="16" xfId="0" applyFont="1" applyBorder="1" applyAlignment="1">
      <alignment horizontal="left" wrapText="1" indent="1"/>
    </xf>
    <xf numFmtId="0" fontId="4" fillId="0" borderId="8" xfId="0" applyFont="1" applyBorder="1" applyAlignment="1">
      <alignment horizontal="right" vertical="center"/>
    </xf>
    <xf numFmtId="0" fontId="15" fillId="3" borderId="1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right" vertical="center"/>
    </xf>
    <xf numFmtId="49" fontId="4" fillId="4" borderId="13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right"/>
    </xf>
    <xf numFmtId="1" fontId="16" fillId="0" borderId="2" xfId="0" applyNumberFormat="1" applyFont="1" applyFill="1" applyBorder="1" applyAlignment="1">
      <alignment horizontal="right"/>
    </xf>
    <xf numFmtId="1" fontId="4" fillId="0" borderId="2" xfId="0" applyNumberFormat="1" applyFont="1" applyFill="1" applyBorder="1" applyAlignment="1">
      <alignment horizontal="right"/>
    </xf>
    <xf numFmtId="49" fontId="4" fillId="0" borderId="13" xfId="0" applyNumberFormat="1" applyFont="1" applyBorder="1" applyAlignment="1">
      <alignment horizontal="left" wrapText="1"/>
    </xf>
    <xf numFmtId="1" fontId="4" fillId="0" borderId="7" xfId="0" applyNumberFormat="1" applyFont="1" applyFill="1" applyBorder="1" applyAlignment="1">
      <alignment horizontal="right" vertical="center"/>
    </xf>
    <xf numFmtId="1" fontId="16" fillId="0" borderId="7" xfId="0" applyNumberFormat="1" applyFont="1" applyFill="1" applyBorder="1" applyAlignment="1">
      <alignment horizontal="right"/>
    </xf>
    <xf numFmtId="1" fontId="16" fillId="0" borderId="8" xfId="0" applyNumberFormat="1" applyFont="1" applyFill="1" applyBorder="1" applyAlignment="1">
      <alignment horizontal="right"/>
    </xf>
    <xf numFmtId="49" fontId="4" fillId="4" borderId="7" xfId="0" applyNumberFormat="1" applyFont="1" applyFill="1" applyBorder="1" applyAlignment="1">
      <alignment horizontal="left" wrapText="1"/>
    </xf>
    <xf numFmtId="0" fontId="4" fillId="4" borderId="7" xfId="0" applyNumberFormat="1" applyFont="1" applyFill="1" applyBorder="1" applyAlignment="1">
      <alignment horizontal="right" vertical="center"/>
    </xf>
    <xf numFmtId="165" fontId="4" fillId="4" borderId="7" xfId="0" applyNumberFormat="1" applyFont="1" applyFill="1" applyBorder="1" applyAlignment="1">
      <alignment horizontal="left" vertical="top"/>
    </xf>
    <xf numFmtId="165" fontId="4" fillId="4" borderId="7" xfId="0" applyNumberFormat="1" applyFont="1" applyFill="1" applyBorder="1" applyAlignment="1">
      <alignment horizontal="right" vertical="center"/>
    </xf>
    <xf numFmtId="1" fontId="11" fillId="0" borderId="7" xfId="0" applyNumberFormat="1" applyFont="1" applyBorder="1" applyAlignment="1">
      <alignment vertical="center"/>
    </xf>
    <xf numFmtId="3" fontId="4" fillId="0" borderId="7" xfId="0" applyNumberFormat="1" applyFont="1" applyFill="1" applyBorder="1" applyAlignment="1">
      <alignment horizontal="right" vertical="center"/>
    </xf>
    <xf numFmtId="3" fontId="11" fillId="0" borderId="7" xfId="0" applyNumberFormat="1" applyFont="1" applyFill="1" applyBorder="1" applyAlignment="1">
      <alignment horizontal="right" vertical="center"/>
    </xf>
    <xf numFmtId="1" fontId="11" fillId="4" borderId="13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1" fontId="11" fillId="0" borderId="13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4" fillId="0" borderId="16" xfId="0" applyFont="1" applyFill="1" applyBorder="1" applyAlignment="1"/>
    <xf numFmtId="165" fontId="4" fillId="0" borderId="7" xfId="0" applyNumberFormat="1" applyFont="1" applyBorder="1"/>
    <xf numFmtId="165" fontId="4" fillId="0" borderId="8" xfId="0" applyNumberFormat="1" applyFont="1" applyBorder="1"/>
    <xf numFmtId="0" fontId="4" fillId="0" borderId="2" xfId="0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6" fillId="0" borderId="13" xfId="0" applyFont="1" applyBorder="1" applyAlignment="1">
      <alignment wrapText="1"/>
    </xf>
    <xf numFmtId="0" fontId="16" fillId="0" borderId="2" xfId="0" applyFont="1" applyFill="1" applyBorder="1" applyAlignment="1">
      <alignment horizontal="right"/>
    </xf>
    <xf numFmtId="0" fontId="16" fillId="0" borderId="16" xfId="0" applyFont="1" applyBorder="1" applyAlignment="1">
      <alignment wrapText="1"/>
    </xf>
    <xf numFmtId="0" fontId="16" fillId="0" borderId="8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" fillId="3" borderId="1" xfId="0" applyFont="1" applyFill="1" applyBorder="1" applyAlignment="1">
      <alignment horizontal="center" wrapText="1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wrapText="1" indent="2"/>
    </xf>
    <xf numFmtId="165" fontId="4" fillId="0" borderId="8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65" fontId="4" fillId="0" borderId="2" xfId="2" applyNumberFormat="1" applyFont="1" applyBorder="1" applyAlignment="1"/>
    <xf numFmtId="0" fontId="4" fillId="0" borderId="13" xfId="0" applyNumberFormat="1" applyFont="1" applyBorder="1" applyAlignment="1">
      <alignment horizontal="left" vertical="center"/>
    </xf>
    <xf numFmtId="0" fontId="4" fillId="0" borderId="16" xfId="0" applyNumberFormat="1" applyFont="1" applyBorder="1" applyAlignment="1">
      <alignment horizontal="left" vertical="center" indent="1"/>
    </xf>
    <xf numFmtId="165" fontId="4" fillId="0" borderId="7" xfId="2" applyNumberFormat="1" applyFont="1" applyBorder="1" applyAlignment="1"/>
    <xf numFmtId="165" fontId="4" fillId="0" borderId="8" xfId="2" applyNumberFormat="1" applyFont="1" applyBorder="1" applyAlignment="1"/>
    <xf numFmtId="0" fontId="12" fillId="0" borderId="13" xfId="0" applyFont="1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vertical="center" wrapText="1"/>
    </xf>
    <xf numFmtId="3" fontId="18" fillId="0" borderId="7" xfId="0" applyNumberFormat="1" applyFont="1" applyBorder="1" applyAlignment="1">
      <alignment horizontal="right" vertical="center"/>
    </xf>
    <xf numFmtId="3" fontId="18" fillId="0" borderId="8" xfId="0" applyNumberFormat="1" applyFont="1" applyFill="1" applyBorder="1" applyAlignment="1">
      <alignment horizontal="right" vertical="center"/>
    </xf>
    <xf numFmtId="164" fontId="18" fillId="3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/>
    </xf>
    <xf numFmtId="1" fontId="4" fillId="0" borderId="7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18" fillId="0" borderId="7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13" xfId="0" applyFont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wrapText="1"/>
    </xf>
    <xf numFmtId="3" fontId="4" fillId="0" borderId="8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165" fontId="4" fillId="0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Fill="1" applyBorder="1" applyAlignment="1">
      <alignment horizontal="right" wrapText="1"/>
    </xf>
    <xf numFmtId="0" fontId="4" fillId="0" borderId="16" xfId="0" applyFont="1" applyBorder="1" applyAlignment="1">
      <alignment horizontal="left" vertical="center"/>
    </xf>
    <xf numFmtId="165" fontId="4" fillId="0" borderId="8" xfId="2" applyNumberFormat="1" applyFont="1" applyBorder="1" applyAlignment="1">
      <alignment horizontal="right" wrapText="1"/>
    </xf>
    <xf numFmtId="165" fontId="4" fillId="3" borderId="15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1" fontId="4" fillId="0" borderId="7" xfId="0" applyNumberFormat="1" applyFont="1" applyBorder="1" applyAlignment="1">
      <alignment horizontal="right" vertical="center"/>
    </xf>
    <xf numFmtId="164" fontId="21" fillId="3" borderId="15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right"/>
    </xf>
    <xf numFmtId="0" fontId="19" fillId="0" borderId="13" xfId="0" applyFont="1" applyBorder="1" applyAlignment="1">
      <alignment vertical="center"/>
    </xf>
    <xf numFmtId="1" fontId="11" fillId="0" borderId="1" xfId="0" applyNumberFormat="1" applyFont="1" applyFill="1" applyBorder="1" applyAlignment="1">
      <alignment horizontal="right" vertical="top" wrapText="1"/>
    </xf>
    <xf numFmtId="1" fontId="11" fillId="0" borderId="2" xfId="0" applyNumberFormat="1" applyFont="1" applyFill="1" applyBorder="1" applyAlignment="1">
      <alignment horizontal="right" vertical="top" wrapText="1"/>
    </xf>
    <xf numFmtId="1" fontId="12" fillId="0" borderId="1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vertical="center"/>
    </xf>
    <xf numFmtId="1" fontId="12" fillId="0" borderId="7" xfId="0" applyNumberFormat="1" applyFont="1" applyFill="1" applyBorder="1" applyAlignment="1">
      <alignment horizontal="right" vertical="center"/>
    </xf>
    <xf numFmtId="1" fontId="11" fillId="0" borderId="7" xfId="0" applyNumberFormat="1" applyFont="1" applyFill="1" applyBorder="1" applyAlignment="1">
      <alignment horizontal="right" vertical="top" wrapText="1"/>
    </xf>
    <xf numFmtId="1" fontId="11" fillId="0" borderId="8" xfId="0" applyNumberFormat="1" applyFont="1" applyFill="1" applyBorder="1" applyAlignment="1">
      <alignment horizontal="right" vertical="top" wrapText="1"/>
    </xf>
    <xf numFmtId="0" fontId="21" fillId="5" borderId="14" xfId="0" applyFont="1" applyFill="1" applyBorder="1" applyAlignment="1">
      <alignment horizontal="center" wrapText="1"/>
    </xf>
    <xf numFmtId="0" fontId="21" fillId="3" borderId="15" xfId="0" applyFont="1" applyFill="1" applyBorder="1" applyAlignment="1">
      <alignment horizontal="center"/>
    </xf>
    <xf numFmtId="0" fontId="11" fillId="0" borderId="13" xfId="0" applyFont="1" applyBorder="1" applyAlignment="1">
      <alignment horizontal="left"/>
    </xf>
    <xf numFmtId="1" fontId="11" fillId="0" borderId="2" xfId="0" applyNumberFormat="1" applyFont="1" applyBorder="1"/>
    <xf numFmtId="0" fontId="11" fillId="0" borderId="13" xfId="0" applyFont="1" applyBorder="1" applyAlignment="1">
      <alignment horizontal="left" indent="1"/>
    </xf>
    <xf numFmtId="0" fontId="11" fillId="0" borderId="13" xfId="0" applyFont="1" applyBorder="1" applyAlignment="1">
      <alignment horizontal="left" indent="2"/>
    </xf>
    <xf numFmtId="0" fontId="11" fillId="0" borderId="16" xfId="0" applyFont="1" applyBorder="1" applyAlignment="1">
      <alignment horizontal="left"/>
    </xf>
    <xf numFmtId="1" fontId="11" fillId="0" borderId="7" xfId="0" applyNumberFormat="1" applyFont="1" applyBorder="1" applyAlignment="1">
      <alignment horizontal="right" vertical="center"/>
    </xf>
    <xf numFmtId="1" fontId="11" fillId="0" borderId="8" xfId="0" applyNumberFormat="1" applyFont="1" applyBorder="1"/>
    <xf numFmtId="0" fontId="4" fillId="6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" fontId="4" fillId="6" borderId="8" xfId="0" applyNumberFormat="1" applyFont="1" applyFill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</cellXfs>
  <cellStyles count="8">
    <cellStyle name="Hiperłącze" xfId="3" builtinId="8"/>
    <cellStyle name="Kolumna" xfId="5"/>
    <cellStyle name="Normal" xfId="7"/>
    <cellStyle name="Normalny" xfId="0" builtinId="0"/>
    <cellStyle name="Normalny 2" xfId="4"/>
    <cellStyle name="Normalny 3 2" xfId="6"/>
    <cellStyle name="Normalny 5" xfId="1"/>
    <cellStyle name="Procentowy" xfId="2" builtinId="5"/>
  </cellStyles>
  <dxfs count="23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theme="6" tint="0.3999755851924192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theme="6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>
          <bgColor rgb="FF65C3D4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sz val="1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"/>
      <fill>
        <patternFill patternType="solid">
          <fgColor indexed="64"/>
          <bgColor rgb="FF65C3D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sz val="1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"/>
      <fill>
        <patternFill patternType="solid">
          <fgColor indexed="64"/>
          <bgColor rgb="FF65C3D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alignment horizontal="lef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rgb="FF65C3D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bgColor auto="1"/>
        </patternFill>
      </fill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0.0"/>
      <fill>
        <patternFill patternType="none"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sz val="1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65C3D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65C3D4"/>
      <color rgb="FFB4C6E7"/>
      <color rgb="FFB4E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5:F10" totalsRowShown="0" headerRowDxfId="233" dataDxfId="232" tableBorderDxfId="231">
  <tableColumns count="6">
    <tableColumn id="1" name="Wyszczególnienie" dataDxfId="230"/>
    <tableColumn id="2" name="Placówki 2015/2016" dataDxfId="229"/>
    <tableColumn id="5" name="Placówki 2023/2024" dataDxfId="228"/>
    <tableColumn id="3" name="Dzieci 2015/2016" dataDxfId="227"/>
    <tableColumn id="6" name="Dzieci 2023/2024" dataDxfId="226"/>
    <tableColumn id="4" name="Liczba dzieci na 1 placówkę 2015/2016" dataDxfId="225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1. Wychowanie przedszkolne" altTextSummary="Stan we wrześniu"/>
    </ext>
  </extLst>
</table>
</file>

<file path=xl/tables/table10.xml><?xml version="1.0" encoding="utf-8"?>
<table xmlns="http://schemas.openxmlformats.org/spreadsheetml/2006/main" id="17" name="Tabela17" displayName="Tabela17" ref="A247:C251" totalsRowShown="0" headerRowDxfId="151" dataDxfId="149" headerRowBorderDxfId="150" tableBorderDxfId="148" totalsRowBorderDxfId="147">
  <tableColumns count="3">
    <tableColumn id="1" name="Wyszczególnienie" dataDxfId="146"/>
    <tableColumn id="2" name="Liczba wycieczek i imprez " dataDxfId="145"/>
    <tableColumn id="3" name="Liczba uczestników " dataDxfId="144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Wybrane imprezy i wycieczki turystyki kwalifikowanej " altTextSummary="w 2023 r."/>
    </ext>
  </extLst>
</table>
</file>

<file path=xl/tables/table11.xml><?xml version="1.0" encoding="utf-8"?>
<table xmlns="http://schemas.openxmlformats.org/spreadsheetml/2006/main" id="18" name="Tabela18" displayName="Tabela18" ref="A255:G267" totalsRowShown="0" headerRowDxfId="143" dataDxfId="141" headerRowBorderDxfId="142" tableBorderDxfId="140" totalsRowBorderDxfId="139">
  <tableColumns count="7">
    <tableColumn id="1" name="Wyszczególnienie" dataDxfId="138"/>
    <tableColumn id="2" name="Obiektya 2015" dataDxfId="137"/>
    <tableColumn id="3" name="Obiektya 2023" dataDxfId="136"/>
    <tableColumn id="4" name="Miejsca noclegowea 2015" dataDxfId="135"/>
    <tableColumn id="5" name="Miejsca noclegowea 2023" dataDxfId="134"/>
    <tableColumn id="6" name="Korzystający z noclegówa 2015" dataDxfId="133"/>
    <tableColumn id="7" name="Korzystający z noclegówa 2023" dataDxfId="132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11. Turystyczne obiekty noclegowe" altTextSummary="2015 i 2023"/>
    </ext>
  </extLst>
</table>
</file>

<file path=xl/tables/table12.xml><?xml version="1.0" encoding="utf-8"?>
<table xmlns="http://schemas.openxmlformats.org/spreadsheetml/2006/main" id="20" name="Tabela20" displayName="Tabela20" ref="A272:B280" totalsRowShown="0" headerRowDxfId="131" dataDxfId="129" headerRowBorderDxfId="130" tableBorderDxfId="128" totalsRowBorderDxfId="127">
  <tableColumns count="2">
    <tableColumn id="1" name="Wyszczególnienie" dataDxfId="126"/>
    <tableColumn id="2" name="W km" dataDxfId="125" dataCellStyle="Procentowy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Długość dróg dla rowerów w kilometrach" altTextSummary="Lata 2015-2022"/>
    </ext>
  </extLst>
</table>
</file>

<file path=xl/tables/table13.xml><?xml version="1.0" encoding="utf-8"?>
<table xmlns="http://schemas.openxmlformats.org/spreadsheetml/2006/main" id="21" name="Tabela21" displayName="Tabela21" ref="A284:C291" totalsRowShown="0" headerRowDxfId="124" dataDxfId="122" headerRowBorderDxfId="123" tableBorderDxfId="121" totalsRowBorderDxfId="120">
  <tableColumns count="3">
    <tableColumn id="1" name="Wyszczególnienie" dataDxfId="119"/>
    <tableColumn id="2" name="2018" dataDxfId="118"/>
    <tableColumn id="3" name="2022" dataDxfId="117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12. Kluby sportowe" altTextSummary="Lata 2018 i 2022"/>
    </ext>
  </extLst>
</table>
</file>

<file path=xl/tables/table14.xml><?xml version="1.0" encoding="utf-8"?>
<table xmlns="http://schemas.openxmlformats.org/spreadsheetml/2006/main" id="22" name="Tabela22" displayName="Tabela22" ref="A307:K326" totalsRowShown="0" headerRowDxfId="116" dataDxfId="114" headerRowBorderDxfId="115" tableBorderDxfId="113" totalsRowBorderDxfId="112">
  <tableColumns count="11">
    <tableColumn id="1" name="Wyszczególnienie" dataDxfId="111"/>
    <tableColumn id="2" name="Ćwiczący 2018" dataDxfId="110"/>
    <tableColumn id="3" name="Ćwiczący 2022" dataDxfId="109"/>
    <tableColumn id="4" name="z liczby ogółem ćwiczące kobiety 2018" dataDxfId="108"/>
    <tableColumn id="5" name="z liczby ogółem ćwiczące kobiety 2023" dataDxfId="107"/>
    <tableColumn id="6" name="z liczby ogółem ćwiczący juniorzy i juniorki 2018" dataDxfId="106"/>
    <tableColumn id="7" name="z liczby ogółem ćwiczący juniorzy i juniorki 2022" dataDxfId="105"/>
    <tableColumn id="8" name="Trenerzy 2018" dataDxfId="104"/>
    <tableColumn id="9" name="Trenerzy 2022" dataDxfId="103"/>
    <tableColumn id="10" name="Instruktorzy sportowi 2018" dataDxfId="102"/>
    <tableColumn id="11" name="Instruktorzy sportowi 2022" dataDxfId="101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13. Sport według wybranych  dyscyplin" altTextSummary="Lata 2018 i 2022"/>
    </ext>
  </extLst>
</table>
</file>

<file path=xl/tables/table15.xml><?xml version="1.0" encoding="utf-8"?>
<table xmlns="http://schemas.openxmlformats.org/spreadsheetml/2006/main" id="5" name="Tabela5" displayName="Tabela5" ref="A62:G87" totalsRowCount="1" headerRowDxfId="100" dataDxfId="98" headerRowBorderDxfId="99" tableBorderDxfId="97">
  <tableColumns count="7">
    <tableColumn id="1" name="Wyszczególnienie" totalsRowLabel="Ogółem" dataDxfId="96" totalsRowDxfId="95"/>
    <tableColumn id="2" name="Szkoły 2015/2016" totalsRowFunction="sum" dataDxfId="94" totalsRowDxfId="93"/>
    <tableColumn id="3" name="Szkoły 2023/2024" totalsRowFunction="sum" dataDxfId="92" totalsRowDxfId="91"/>
    <tableColumn id="4" name="Uczniowie 2015/2016" totalsRowFunction="sum" dataDxfId="90" totalsRowDxfId="89"/>
    <tableColumn id="5" name="Uczniowie 2023/2024" totalsRowFunction="sum" dataDxfId="88" totalsRowDxfId="87"/>
    <tableColumn id="6" name="Absolwenci 2015/2016" totalsRowFunction="sum" dataDxfId="86" totalsRowDxfId="85"/>
    <tableColumn id="7" name="Absolwenci 2022/2023" totalsRowFunction="sum" dataDxfId="84" totalsRowDxfId="83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2. Szkoły podstawowe dla dzieci i młodzieży według powiatów" altTextSummary="Stan we wrześniu_x000d__x000a_"/>
    </ext>
  </extLst>
</table>
</file>

<file path=xl/tables/table16.xml><?xml version="1.0" encoding="utf-8"?>
<table xmlns="http://schemas.openxmlformats.org/spreadsheetml/2006/main" id="24" name="Tabela525" displayName="Tabela525" ref="A92:G117" totalsRowCount="1" headerRowDxfId="82" dataDxfId="80" headerRowBorderDxfId="81" tableBorderDxfId="79">
  <tableColumns count="7">
    <tableColumn id="1" name="Wyszczególnienie" totalsRowLabel="Ogółem" dataDxfId="78" totalsRowDxfId="77"/>
    <tableColumn id="2" name="Szkoły 2015/2016" totalsRowFunction="sum" dataDxfId="76" totalsRowDxfId="75"/>
    <tableColumn id="3" name="Szkoły 2023/2024" totalsRowFunction="sum" dataDxfId="74" totalsRowDxfId="73"/>
    <tableColumn id="4" name="Uczniowie 2015/2016" totalsRowFunction="sum" dataDxfId="72" totalsRowDxfId="71"/>
    <tableColumn id="5" name="Uczniowie 2023/2024" totalsRowFunction="sum" dataDxfId="70" totalsRowDxfId="69"/>
    <tableColumn id="6" name="Absolwenci 2015/2016" totalsRowFunction="sum" dataDxfId="68" totalsRowDxfId="67"/>
    <tableColumn id="7" name="Absolwenci 2022/2023" totalsRowFunction="sum" dataDxfId="66" totalsRowDxfId="65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3. Szkoły ponadpodstawowe dla dzieci i młodzieży według powiatów" altTextSummary="Stan we wrześniu_x000d__x000a_"/>
    </ext>
  </extLst>
</table>
</file>

<file path=xl/tables/table17.xml><?xml version="1.0" encoding="utf-8"?>
<table xmlns="http://schemas.openxmlformats.org/spreadsheetml/2006/main" id="10" name="Tabela10" displayName="Tabela10" ref="A193:C198" totalsRowShown="0" headerRowDxfId="64" dataDxfId="63" tableBorderDxfId="62">
  <tableColumns count="3">
    <tableColumn id="1" name="Wyszczególnienie" dataDxfId="61"/>
    <tableColumn id="2" name="2015" dataDxfId="60"/>
    <tableColumn id="3" name="2023" dataDxfId="59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7. Galerie i salony sztuki" altTextSummary="Lata 2015 i 2023"/>
    </ext>
  </extLst>
</table>
</file>

<file path=xl/tables/table18.xml><?xml version="1.0" encoding="utf-8"?>
<table xmlns="http://schemas.openxmlformats.org/spreadsheetml/2006/main" id="6" name="Tabela217" displayName="Tabela217" ref="A349:C369" totalsRowShown="0" headerRowDxfId="58" dataDxfId="56" headerRowBorderDxfId="57" tableBorderDxfId="55" totalsRowBorderDxfId="54">
  <tableColumns count="3">
    <tableColumn id="1" name="Wyszczególnienie" dataDxfId="53"/>
    <tableColumn id="2" name="2018" dataDxfId="52"/>
    <tableColumn id="3" name="2022" dataDxfId="51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14. Obiekty sportowe" altTextSummary="2018 i 2022"/>
    </ext>
  </extLst>
</table>
</file>

<file path=xl/tables/table19.xml><?xml version="1.0" encoding="utf-8"?>
<table xmlns="http://schemas.openxmlformats.org/spreadsheetml/2006/main" id="2" name="Tabela2" displayName="Tabela2" ref="A135:D147" totalsRowShown="0" headerRowDxfId="50" headerRowBorderDxfId="49">
  <tableColumns count="4">
    <tableColumn id="1" name="Wyszczególnienie" dataDxfId="48"/>
    <tableColumn id="3" name="2020" dataDxfId="47"/>
    <tableColumn id="5" name="2022" dataDxfId="46"/>
    <tableColumn id="6" name="2023" dataDxfId="45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Średnie wyniki uczniów na egzaminie ósmoklasisty" altTextSummary="Lata 2020,2022,2023_x000d__x000a_"/>
    </ext>
  </extLst>
</table>
</file>

<file path=xl/tables/table2.xml><?xml version="1.0" encoding="utf-8"?>
<table xmlns="http://schemas.openxmlformats.org/spreadsheetml/2006/main" id="3" name="Tabela3" displayName="Tabela3" ref="A14:B23" totalsRowShown="0" headerRowDxfId="224" dataDxfId="222" headerRowBorderDxfId="223" tableBorderDxfId="221" totalsRowBorderDxfId="220">
  <autoFilter ref="A14:B23">
    <filterColumn colId="0" hiddenButton="1"/>
    <filterColumn colId="1" hiddenButton="1"/>
  </autoFilter>
  <tableColumns count="2">
    <tableColumn id="1" name="Wyszczególnienie" dataDxfId="219"/>
    <tableColumn id="3" name="W tysiącach" dataDxfId="218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Dzieci w placówkach wychowania przedszkolnego według płci i miejsca zamieszkania w roku szkolnym 2023/2024" altTextSummary="Stan we wrześniu_x000d__x000a_"/>
    </ext>
  </extLst>
</table>
</file>

<file path=xl/tables/table20.xml><?xml version="1.0" encoding="utf-8"?>
<table xmlns="http://schemas.openxmlformats.org/spreadsheetml/2006/main" id="7" name="Tabela7" displayName="Tabela7" ref="A331:B343" totalsRowShown="0" headerRowDxfId="44" headerRowBorderDxfId="43" tableBorderDxfId="42" totalsRowBorderDxfId="41">
  <tableColumns count="2">
    <tableColumn id="1" name="Wyszczególnienie"/>
    <tableColumn id="2" name="2022" dataDxfId="40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Stadiony i boiska " altTextSummary="w 2022 r."/>
    </ext>
  </extLst>
</table>
</file>

<file path=xl/tables/table21.xml><?xml version="1.0" encoding="utf-8"?>
<table xmlns="http://schemas.openxmlformats.org/spreadsheetml/2006/main" id="12" name="Tabela12" displayName="Tabela12" ref="A374:D399" totalsRowShown="0" dataDxfId="39">
  <tableColumns count="4">
    <tableColumn id="1" name="Wyszczególnienie" dataDxfId="38"/>
    <tableColumn id="2" name="Stadiony" dataDxfId="37"/>
    <tableColumn id="3" name="Hale sportowe o wymiarach od 36x19 m" dataDxfId="36"/>
    <tableColumn id="4" name="Pływalnie kryte" dataDxfId="3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Wybrane obiekty sportowe w 2022 r." altTextSummary="według powiatow"/>
    </ext>
  </extLst>
</table>
</file>

<file path=xl/tables/table22.xml><?xml version="1.0" encoding="utf-8"?>
<table xmlns="http://schemas.openxmlformats.org/spreadsheetml/2006/main" id="15" name="Tabela15" displayName="Tabela15" ref="A27:C33" totalsRowShown="0" headerRowDxfId="34" headerRowBorderDxfId="33" tableBorderDxfId="32" totalsRowBorderDxfId="31">
  <autoFilter ref="A27:C33">
    <filterColumn colId="0" hiddenButton="1"/>
    <filterColumn colId="1" hiddenButton="1"/>
    <filterColumn colId="2" hiddenButton="1"/>
  </autoFilter>
  <tableColumns count="3">
    <tableColumn id="1" name="Wyszczególnienie" dataDxfId="30"/>
    <tableColumn id="2" name="Miasta" dataDxfId="29"/>
    <tableColumn id="3" name="Wieś" dataDxfId="2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zieci w placówkach wychowania przedszkolnego według wieku i miejsca zamieszkania w roku szkolnym 2023/2024" altTextSummary="Stan we wrześniu"/>
    </ext>
  </extLst>
</table>
</file>

<file path=xl/tables/table23.xml><?xml version="1.0" encoding="utf-8"?>
<table xmlns="http://schemas.openxmlformats.org/spreadsheetml/2006/main" id="19" name="Tabela19" displayName="Tabela19" ref="A51:B58" totalsRowShown="0" tableBorderDxfId="27">
  <autoFilter ref="A51:B58">
    <filterColumn colId="0" hiddenButton="1"/>
    <filterColumn colId="1" hiddenButton="1"/>
  </autoFilter>
  <tableColumns count="2">
    <tableColumn id="1" name="Wyszczególnienie" dataDxfId="26"/>
    <tableColumn id="2" name="2023/2024" dataDxfId="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Średnia liczba uczniów na 1 szkołę dla dzieci i młodzieży" altTextSummary=" w roku szkolnym 2023/2024"/>
    </ext>
  </extLst>
</table>
</file>

<file path=xl/tables/table24.xml><?xml version="1.0" encoding="utf-8"?>
<table xmlns="http://schemas.openxmlformats.org/spreadsheetml/2006/main" id="23" name="Tabela23" displayName="Tabela23" ref="A121:F131" totalsRowShown="0" headerRowDxfId="24" dataDxfId="23" tableBorderDxfId="22">
  <autoFilter ref="A121:F1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Wyszczególnienie"/>
    <tableColumn id="2" name="W % ogółu uczniów szkół podstawowych"/>
    <tableColumn id="3" name="W % ogółu uczniów liceów ogólnokształcących" dataDxfId="21"/>
    <tableColumn id="4" name="W % ogółu uczniów szkół branżowych I stopnia" dataDxfId="20"/>
    <tableColumn id="5" name="W % ogółu uczniów szkół branżowych  II stopnia" dataDxfId="19"/>
    <tableColumn id="6" name="W % ogółu uczniów techników" dataDxfId="1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. 4. Uczący się wybranych języków obcych " altTextSummary="w szkołach dla dzieci i młodzieży "/>
    </ext>
  </extLst>
</table>
</file>

<file path=xl/tables/table25.xml><?xml version="1.0" encoding="utf-8"?>
<table xmlns="http://schemas.openxmlformats.org/spreadsheetml/2006/main" id="25" name="Tabela25" displayName="Tabela25" ref="A151:E157" totalsRowShown="0" headerRowDxfId="17" tableBorderDxfId="16">
  <autoFilter ref="A151:E15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Wyszczególnienie" dataDxfId="15"/>
    <tableColumn id="2" name="Placówki 2015"/>
    <tableColumn id="3" name="Placówki 2023"/>
    <tableColumn id="4" name="Uczestnicya zajęć (w ciągu roku) 2015" dataDxfId="14"/>
    <tableColumn id="5" name="Uczestnicya zajęć (w ciągu roku) 2023" dataDxfId="1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abl. 5. Wychowanie pozaszkolne" altTextSummary="Lata 2015 i 2023_x000d__x000a_"/>
    </ext>
  </extLst>
</table>
</file>

<file path=xl/tables/table26.xml><?xml version="1.0" encoding="utf-8"?>
<table xmlns="http://schemas.openxmlformats.org/spreadsheetml/2006/main" id="26" name="Tabela26" displayName="Tabela26" ref="A162:C171" totalsRowShown="0" headerRowDxfId="12" headerRowBorderDxfId="11" tableBorderDxfId="10" totalsRowBorderDxfId="9">
  <autoFilter ref="A162:C171">
    <filterColumn colId="0" hiddenButton="1"/>
    <filterColumn colId="1" hiddenButton="1"/>
    <filterColumn colId="2" hiddenButton="1"/>
  </autoFilter>
  <tableColumns count="3">
    <tableColumn id="1" name="Wyszczególnienie" dataDxfId="8"/>
    <tableColumn id="2" name="2015" dataDxfId="7"/>
    <tableColumn id="3" name="2023" dataDxfId="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czestnicy zajęć pozaszkolnych według rodzaju zajęć" altTextSummary="Lata 2015 i 2023_x000d__x000a_"/>
    </ext>
  </extLst>
</table>
</file>

<file path=xl/tables/table27.xml><?xml version="1.0" encoding="utf-8"?>
<table xmlns="http://schemas.openxmlformats.org/spreadsheetml/2006/main" id="27" name="Tabela27" displayName="Tabela27" ref="A295:B302" totalsRowShown="0" headerRowDxfId="0" headerRowBorderDxfId="4" tableBorderDxfId="5" totalsRowBorderDxfId="3">
  <autoFilter ref="A295:B302">
    <filterColumn colId="0" hiddenButton="1"/>
    <filterColumn colId="1" hiddenButton="1"/>
  </autoFilter>
  <tableColumns count="2">
    <tableColumn id="1" name="Dyscyplina" dataDxfId="2"/>
    <tableColumn id="2" name="Ćwiczący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Ćwiczący w 2022 r. " altTextSummary="wybrane dyscypliny olimpijskie"/>
    </ext>
  </extLst>
</table>
</file>

<file path=xl/tables/table3.xml><?xml version="1.0" encoding="utf-8"?>
<table xmlns="http://schemas.openxmlformats.org/spreadsheetml/2006/main" id="4" name="Tabela4" displayName="Tabela4" ref="A37:D47" totalsRowShown="0" headerRowDxfId="217" dataDxfId="215" headerRowBorderDxfId="216" tableBorderDxfId="214" totalsRowBorderDxfId="213">
  <tableColumns count="4">
    <tableColumn id="1" name="Wyszczególnienie" dataDxfId="212"/>
    <tableColumn id="3" name="Szkoły " dataDxfId="211"/>
    <tableColumn id="5" name="Uczniowie " dataDxfId="210"/>
    <tableColumn id="7" name="Absolwenci 2022/2023" dataDxfId="209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Szkolnictwo według szczebli kształcenia " altTextSummary="w roku szkolnym 2023/2024"/>
    </ext>
  </extLst>
</table>
</file>

<file path=xl/tables/table4.xml><?xml version="1.0" encoding="utf-8"?>
<table xmlns="http://schemas.openxmlformats.org/spreadsheetml/2006/main" id="8" name="Tabela8" displayName="Tabela8" ref="A175:C180" totalsRowShown="0" headerRowDxfId="208" dataDxfId="206" headerRowBorderDxfId="207" tableBorderDxfId="205" totalsRowBorderDxfId="204">
  <autoFilter ref="A175:C180">
    <filterColumn colId="0" hiddenButton="1"/>
    <filterColumn colId="1" hiddenButton="1"/>
    <filterColumn colId="2" hiddenButton="1"/>
  </autoFilter>
  <tableColumns count="3">
    <tableColumn id="1" name="Wyszczególnienie" dataDxfId="203"/>
    <tableColumn id="2" name="2015" dataDxfId="202"/>
    <tableColumn id="3" name="2023" dataDxfId="201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6. Biblioteki publiczne" altTextSummary="Lata 2015 i 2023_x000d__x000a_"/>
    </ext>
  </extLst>
</table>
</file>

<file path=xl/tables/table5.xml><?xml version="1.0" encoding="utf-8"?>
<table xmlns="http://schemas.openxmlformats.org/spreadsheetml/2006/main" id="9" name="Tabela9" displayName="Tabela9" ref="A184:C189" totalsRowShown="0" headerRowDxfId="200" dataDxfId="198" headerRowBorderDxfId="199" tableBorderDxfId="197">
  <tableColumns count="3">
    <tableColumn id="1" name="Wyszczególnienie" dataDxfId="196"/>
    <tableColumn id="2" name="2015" dataDxfId="195"/>
    <tableColumn id="3" name="2023" dataDxfId="194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Gazety i czasopisma wydane" altTextSummary="Lata 2015 i 2023"/>
    </ext>
  </extLst>
</table>
</file>

<file path=xl/tables/table6.xml><?xml version="1.0" encoding="utf-8"?>
<table xmlns="http://schemas.openxmlformats.org/spreadsheetml/2006/main" id="11" name="Tabela11" displayName="Tabela11" ref="A202:G210" totalsRowShown="0" headerRowDxfId="193" dataDxfId="191" headerRowBorderDxfId="192" tableBorderDxfId="190" totalsRowBorderDxfId="189">
  <tableColumns count="7">
    <tableColumn id="1" name="Wyszczególnienie" dataDxfId="188"/>
    <tableColumn id="2" name="Muzea i oddziały muzealne 2020" dataDxfId="187"/>
    <tableColumn id="3" name="Muzea i oddziały muzealne 2023" dataDxfId="186"/>
    <tableColumn id="4" name="Zwiedzający w tysiącach ogółem 2020" dataDxfId="185"/>
    <tableColumn id="5" name="Zwiedzający w tysiącach ogółem 2023" dataDxfId="184"/>
    <tableColumn id="8" name="Zwiedzający młodzież szkolna w tysiącach 2020" dataDxfId="183"/>
    <tableColumn id="9" name="Zwiedzający młodzież szkolna w tysiącach 2023" dataDxfId="182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8. Muzea" altTextSummary="Lata 2020 i 2023"/>
    </ext>
  </extLst>
</table>
</file>

<file path=xl/tables/table7.xml><?xml version="1.0" encoding="utf-8"?>
<table xmlns="http://schemas.openxmlformats.org/spreadsheetml/2006/main" id="13" name="Tabela13" displayName="Tabela13" ref="A214:C222" totalsRowShown="0" headerRowDxfId="181" dataDxfId="179" headerRowBorderDxfId="180" tableBorderDxfId="178" totalsRowBorderDxfId="177">
  <autoFilter ref="A214:C222">
    <filterColumn colId="0" hiddenButton="1"/>
    <filterColumn colId="1" hiddenButton="1"/>
    <filterColumn colId="2" hiddenButton="1"/>
  </autoFilter>
  <tableColumns count="3">
    <tableColumn id="1" name="Wyszczególnienie" dataDxfId="176"/>
    <tableColumn id="2" name="2020" dataDxfId="175"/>
    <tableColumn id="3" name="2023" dataDxfId="174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9. Instytucje paramuzealne" altTextSummary="Lata 2020 i 2023"/>
    </ext>
  </extLst>
</table>
</file>

<file path=xl/tables/table8.xml><?xml version="1.0" encoding="utf-8"?>
<table xmlns="http://schemas.openxmlformats.org/spreadsheetml/2006/main" id="14" name="Tabela14" displayName="Tabela14" ref="A226:C231" totalsRowShown="0" headerRowDxfId="173" dataDxfId="171" headerRowBorderDxfId="172" tableBorderDxfId="170" totalsRowBorderDxfId="169" dataCellStyle="Procentowy">
  <autoFilter ref="A226:C231">
    <filterColumn colId="0" hiddenButton="1"/>
    <filterColumn colId="1" hiddenButton="1"/>
    <filterColumn colId="2" hiddenButton="1"/>
  </autoFilter>
  <tableColumns count="3">
    <tableColumn id="1" name="Wyszczególnienie" dataDxfId="168"/>
    <tableColumn id="2" name="Kina" dataDxfId="167" dataCellStyle="Procentowy"/>
    <tableColumn id="3" name="Multipleksy" dataDxfId="166" dataCellStyle="Procentowy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Kina stałe i multipleksy " altTextSummary="w 2023 r."/>
    </ext>
  </extLst>
</table>
</file>

<file path=xl/tables/table9.xml><?xml version="1.0" encoding="utf-8"?>
<table xmlns="http://schemas.openxmlformats.org/spreadsheetml/2006/main" id="16" name="Tabela16" displayName="Tabela16" ref="A235:I242" totalsRowShown="0" headerRowDxfId="165" dataDxfId="163" headerRowBorderDxfId="164" tableBorderDxfId="162" totalsRowBorderDxfId="161">
  <tableColumns count="9">
    <tableColumn id="1" name="Wyszczególnienie" dataDxfId="160"/>
    <tableColumn id="2" name="Instytucje 2015 (stan w dniu 31 grudnia)" dataDxfId="159"/>
    <tableColumn id="3" name="Instytucje 2023 (stan w dniu 31 grudnia)" dataDxfId="158"/>
    <tableColumn id="4" name="Miejsca na widowni w stałej Sali 2015 (stan w dniu 31 grudnia)" dataDxfId="157"/>
    <tableColumn id="5" name="Miejsca na widowni w stałej Sali 2023 (stan w dniu 31 grudnia)" dataDxfId="156"/>
    <tableColumn id="6" name="Przedstawienia i koncertya 2015" dataDxfId="155"/>
    <tableColumn id="7" name="Przedstawienia i koncertya 2023" dataDxfId="154"/>
    <tableColumn id="8" name="Widzowie i słuchacze w tysiącacha 2015" dataDxfId="153"/>
    <tableColumn id="9" name="Widzowie i słuchacze w tysiącacha 2023" dataDxfId="152"/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abl. 10. Teatry i instytucje muzyczne" altTextSummary="Lata 2015 i 2023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9"/>
  <sheetViews>
    <sheetView tabSelected="1" topLeftCell="A344" zoomScaleNormal="100" workbookViewId="0">
      <pane xSplit="1" topLeftCell="B1" activePane="topRight" state="frozen"/>
      <selection activeCell="A109" sqref="A109"/>
      <selection pane="topRight" activeCell="D298" sqref="D298"/>
    </sheetView>
  </sheetViews>
  <sheetFormatPr defaultRowHeight="14.25"/>
  <cols>
    <col min="1" max="1" width="50" style="1" customWidth="1"/>
    <col min="2" max="2" width="43.7109375" style="1" customWidth="1"/>
    <col min="3" max="3" width="49.85546875" style="1" customWidth="1"/>
    <col min="4" max="4" width="50.140625" style="39" customWidth="1"/>
    <col min="5" max="5" width="51.28515625" style="39" customWidth="1"/>
    <col min="6" max="6" width="33.42578125" style="39" customWidth="1"/>
    <col min="7" max="7" width="15.85546875" style="39" customWidth="1"/>
    <col min="8" max="8" width="14" style="39" customWidth="1"/>
    <col min="9" max="9" width="16.28515625" style="39" customWidth="1"/>
    <col min="10" max="10" width="15" style="39" customWidth="1"/>
    <col min="11" max="11" width="15.140625" style="39" customWidth="1"/>
    <col min="12" max="12" width="9.140625" style="39"/>
    <col min="13" max="16" width="9.140625" style="1"/>
    <col min="17" max="17" width="35.28515625" style="1" customWidth="1"/>
    <col min="18" max="18" width="18.28515625" style="1" customWidth="1"/>
    <col min="19" max="19" width="15.5703125" style="1" customWidth="1"/>
    <col min="20" max="16384" width="9.140625" style="1"/>
  </cols>
  <sheetData>
    <row r="1" spans="1:12" ht="43.5" customHeight="1">
      <c r="A1" s="203" t="s">
        <v>294</v>
      </c>
      <c r="B1" s="33"/>
    </row>
    <row r="2" spans="1:12" ht="15">
      <c r="A2" s="37" t="s">
        <v>27</v>
      </c>
      <c r="B2" s="2"/>
      <c r="C2" s="2"/>
      <c r="D2" s="112"/>
    </row>
    <row r="3" spans="1:12">
      <c r="A3" s="94" t="s">
        <v>243</v>
      </c>
      <c r="B3" s="2"/>
      <c r="C3" s="2"/>
      <c r="D3" s="112"/>
    </row>
    <row r="4" spans="1:12">
      <c r="A4" s="2"/>
      <c r="B4" s="2"/>
      <c r="C4" s="2"/>
      <c r="D4" s="112"/>
    </row>
    <row r="5" spans="1:12" ht="84" customHeight="1">
      <c r="A5" s="224" t="s">
        <v>28</v>
      </c>
      <c r="B5" s="224" t="s">
        <v>42</v>
      </c>
      <c r="C5" s="224" t="s">
        <v>55</v>
      </c>
      <c r="D5" s="224" t="s">
        <v>164</v>
      </c>
      <c r="E5" s="224" t="s">
        <v>165</v>
      </c>
      <c r="F5" s="224" t="s">
        <v>166</v>
      </c>
      <c r="G5" s="225" t="s">
        <v>166</v>
      </c>
      <c r="L5" s="1"/>
    </row>
    <row r="6" spans="1:12">
      <c r="A6" s="13" t="s">
        <v>167</v>
      </c>
      <c r="B6" s="226">
        <v>1257</v>
      </c>
      <c r="C6" s="226">
        <v>1322</v>
      </c>
      <c r="D6" s="227">
        <v>70308</v>
      </c>
      <c r="E6" s="227">
        <v>87931</v>
      </c>
      <c r="F6" s="118">
        <v>55.9</v>
      </c>
      <c r="G6" s="114">
        <v>67</v>
      </c>
      <c r="H6" s="115"/>
      <c r="I6" s="115"/>
      <c r="L6" s="1"/>
    </row>
    <row r="7" spans="1:12">
      <c r="A7" s="27" t="s">
        <v>95</v>
      </c>
      <c r="B7" s="110"/>
      <c r="C7" s="111"/>
      <c r="D7" s="116"/>
      <c r="E7" s="116"/>
      <c r="F7" s="117"/>
      <c r="G7" s="142"/>
      <c r="H7" s="115"/>
      <c r="I7" s="115"/>
      <c r="L7" s="1"/>
    </row>
    <row r="8" spans="1:12">
      <c r="A8" s="13" t="s">
        <v>168</v>
      </c>
      <c r="B8" s="14">
        <v>655</v>
      </c>
      <c r="C8" s="14">
        <v>772</v>
      </c>
      <c r="D8" s="21">
        <v>55783</v>
      </c>
      <c r="E8" s="21">
        <v>70605</v>
      </c>
      <c r="F8" s="118">
        <v>85.2</v>
      </c>
      <c r="G8" s="114">
        <v>92</v>
      </c>
      <c r="H8" s="115"/>
      <c r="I8" s="115"/>
      <c r="L8" s="1"/>
    </row>
    <row r="9" spans="1:12" ht="28.5">
      <c r="A9" s="13" t="s">
        <v>169</v>
      </c>
      <c r="B9" s="14">
        <v>495</v>
      </c>
      <c r="C9" s="14">
        <v>468</v>
      </c>
      <c r="D9" s="21">
        <v>12607</v>
      </c>
      <c r="E9" s="21">
        <v>15833</v>
      </c>
      <c r="F9" s="118">
        <v>25.5</v>
      </c>
      <c r="G9" s="113">
        <v>34</v>
      </c>
      <c r="H9" s="115"/>
      <c r="I9" s="115"/>
      <c r="L9" s="1"/>
    </row>
    <row r="10" spans="1:12">
      <c r="A10" s="13" t="s">
        <v>170</v>
      </c>
      <c r="B10" s="14">
        <v>100</v>
      </c>
      <c r="C10" s="14">
        <v>81</v>
      </c>
      <c r="D10" s="21">
        <v>1797</v>
      </c>
      <c r="E10" s="21">
        <v>1474</v>
      </c>
      <c r="F10" s="118">
        <v>18</v>
      </c>
      <c r="G10" s="114">
        <v>18</v>
      </c>
      <c r="H10" s="115"/>
      <c r="I10" s="115"/>
      <c r="L10" s="1"/>
    </row>
    <row r="12" spans="1:12" ht="15">
      <c r="A12" s="38" t="s">
        <v>245</v>
      </c>
    </row>
    <row r="13" spans="1:12">
      <c r="A13" s="94" t="s">
        <v>243</v>
      </c>
      <c r="D13" s="119"/>
      <c r="E13" s="119"/>
    </row>
    <row r="14" spans="1:12" ht="28.5" customHeight="1">
      <c r="A14" s="207" t="s">
        <v>28</v>
      </c>
      <c r="B14" s="208" t="s">
        <v>244</v>
      </c>
      <c r="C14" s="39"/>
      <c r="E14" s="120"/>
      <c r="F14" s="120"/>
      <c r="G14" s="120"/>
      <c r="L14" s="1"/>
    </row>
    <row r="15" spans="1:12" ht="15">
      <c r="A15" s="209" t="s">
        <v>43</v>
      </c>
      <c r="B15" s="210">
        <v>87931</v>
      </c>
      <c r="C15" s="39"/>
      <c r="E15" s="120"/>
      <c r="F15" s="120"/>
      <c r="L15" s="1"/>
    </row>
    <row r="16" spans="1:12">
      <c r="A16" s="184" t="s">
        <v>214</v>
      </c>
      <c r="B16" s="211">
        <v>44933</v>
      </c>
      <c r="C16" s="39"/>
      <c r="D16" s="11"/>
      <c r="E16" s="141"/>
      <c r="F16" s="141"/>
      <c r="L16" s="1"/>
    </row>
    <row r="17" spans="1:12">
      <c r="A17" s="184" t="s">
        <v>215</v>
      </c>
      <c r="B17" s="211">
        <v>42998</v>
      </c>
      <c r="C17" s="39"/>
      <c r="D17" s="112"/>
      <c r="E17" s="141"/>
      <c r="F17" s="141"/>
      <c r="L17" s="1"/>
    </row>
    <row r="18" spans="1:12">
      <c r="A18" s="212" t="s">
        <v>216</v>
      </c>
      <c r="B18" s="211">
        <v>59862</v>
      </c>
      <c r="C18" s="39"/>
      <c r="E18" s="141"/>
      <c r="F18" s="141"/>
      <c r="L18" s="1"/>
    </row>
    <row r="19" spans="1:12" ht="15">
      <c r="A19" s="184" t="s">
        <v>214</v>
      </c>
      <c r="B19" s="211">
        <v>30617</v>
      </c>
      <c r="C19" s="39"/>
      <c r="F19" s="120"/>
      <c r="L19" s="1"/>
    </row>
    <row r="20" spans="1:12">
      <c r="A20" s="184" t="s">
        <v>215</v>
      </c>
      <c r="B20" s="210">
        <v>29245</v>
      </c>
      <c r="C20" s="39"/>
      <c r="L20" s="1"/>
    </row>
    <row r="21" spans="1:12">
      <c r="A21" s="212" t="s">
        <v>217</v>
      </c>
      <c r="B21" s="210">
        <v>28069</v>
      </c>
      <c r="C21" s="39"/>
      <c r="L21" s="1"/>
    </row>
    <row r="22" spans="1:12">
      <c r="A22" s="184" t="s">
        <v>214</v>
      </c>
      <c r="B22" s="211">
        <v>14316</v>
      </c>
      <c r="C22" s="39"/>
      <c r="L22" s="1"/>
    </row>
    <row r="23" spans="1:12">
      <c r="A23" s="213" t="s">
        <v>215</v>
      </c>
      <c r="B23" s="214">
        <v>13753</v>
      </c>
      <c r="C23" s="39"/>
      <c r="L23" s="1"/>
    </row>
    <row r="24" spans="1:12">
      <c r="A24" s="93"/>
      <c r="B24" s="48"/>
      <c r="C24" s="48"/>
    </row>
    <row r="25" spans="1:12" ht="15">
      <c r="A25" s="143" t="s">
        <v>218</v>
      </c>
      <c r="B25" s="48"/>
      <c r="C25" s="48"/>
    </row>
    <row r="26" spans="1:12">
      <c r="A26" s="94" t="s">
        <v>243</v>
      </c>
      <c r="B26" s="48"/>
      <c r="C26" s="48"/>
      <c r="E26" s="8"/>
      <c r="F26" s="8"/>
    </row>
    <row r="27" spans="1:12" ht="15">
      <c r="A27" s="215" t="s">
        <v>28</v>
      </c>
      <c r="B27" s="216" t="s">
        <v>216</v>
      </c>
      <c r="C27" s="217" t="s">
        <v>217</v>
      </c>
    </row>
    <row r="28" spans="1:12">
      <c r="A28" s="218" t="s">
        <v>219</v>
      </c>
      <c r="B28" s="46">
        <v>974</v>
      </c>
      <c r="C28" s="219">
        <v>501</v>
      </c>
      <c r="D28" s="49"/>
      <c r="E28" s="115"/>
      <c r="F28" s="115"/>
      <c r="G28" s="115"/>
      <c r="H28" s="115"/>
      <c r="I28" s="115"/>
    </row>
    <row r="29" spans="1:12">
      <c r="A29" s="218" t="s">
        <v>220</v>
      </c>
      <c r="B29" s="46">
        <v>12580</v>
      </c>
      <c r="C29" s="219">
        <v>5340</v>
      </c>
      <c r="D29" s="49"/>
      <c r="E29" s="115"/>
      <c r="F29" s="115"/>
      <c r="G29" s="115"/>
      <c r="H29" s="115"/>
      <c r="I29" s="115"/>
    </row>
    <row r="30" spans="1:12">
      <c r="A30" s="220" t="s">
        <v>221</v>
      </c>
      <c r="B30" s="45">
        <v>14043</v>
      </c>
      <c r="C30" s="221">
        <v>6538</v>
      </c>
      <c r="D30" s="49"/>
      <c r="E30" s="115"/>
      <c r="F30" s="115"/>
      <c r="G30" s="115"/>
      <c r="H30" s="115"/>
      <c r="I30" s="115"/>
    </row>
    <row r="31" spans="1:12">
      <c r="A31" s="218" t="s">
        <v>222</v>
      </c>
      <c r="B31" s="46">
        <v>15504</v>
      </c>
      <c r="C31" s="219">
        <v>7500</v>
      </c>
      <c r="D31" s="49"/>
      <c r="E31" s="115"/>
      <c r="F31" s="115"/>
      <c r="G31" s="115"/>
      <c r="H31" s="115"/>
      <c r="I31" s="115"/>
    </row>
    <row r="32" spans="1:12">
      <c r="A32" s="220" t="s">
        <v>223</v>
      </c>
      <c r="B32" s="45">
        <v>15994</v>
      </c>
      <c r="C32" s="221">
        <v>8039</v>
      </c>
      <c r="D32" s="49"/>
      <c r="E32" s="115"/>
      <c r="F32" s="115"/>
      <c r="G32" s="115"/>
      <c r="H32" s="115"/>
      <c r="I32" s="115"/>
    </row>
    <row r="33" spans="1:12">
      <c r="A33" s="222" t="s">
        <v>224</v>
      </c>
      <c r="B33" s="206">
        <v>767</v>
      </c>
      <c r="C33" s="223">
        <v>151</v>
      </c>
      <c r="D33" s="49"/>
      <c r="E33" s="115"/>
      <c r="F33" s="115"/>
      <c r="G33" s="115"/>
      <c r="H33" s="115"/>
      <c r="I33" s="115"/>
    </row>
    <row r="35" spans="1:12" ht="15">
      <c r="A35" s="5" t="s">
        <v>246</v>
      </c>
    </row>
    <row r="36" spans="1:12">
      <c r="A36" s="7"/>
    </row>
    <row r="37" spans="1:12" ht="15">
      <c r="A37" s="207" t="s">
        <v>28</v>
      </c>
      <c r="B37" s="229" t="s">
        <v>247</v>
      </c>
      <c r="C37" s="229" t="s">
        <v>248</v>
      </c>
      <c r="D37" s="208" t="s">
        <v>171</v>
      </c>
      <c r="J37" s="1"/>
      <c r="K37" s="1"/>
      <c r="L37" s="1"/>
    </row>
    <row r="38" spans="1:12">
      <c r="A38" s="218" t="s">
        <v>250</v>
      </c>
      <c r="B38" s="146">
        <v>1322</v>
      </c>
      <c r="C38" s="146">
        <v>87931</v>
      </c>
      <c r="D38" s="230">
        <v>4213</v>
      </c>
      <c r="J38" s="1"/>
      <c r="K38" s="1"/>
      <c r="L38" s="1"/>
    </row>
    <row r="39" spans="1:12">
      <c r="A39" s="218" t="s">
        <v>32</v>
      </c>
      <c r="B39" s="83">
        <v>868</v>
      </c>
      <c r="C39" s="121">
        <v>178830</v>
      </c>
      <c r="D39" s="231">
        <v>31372</v>
      </c>
      <c r="J39" s="1"/>
      <c r="K39" s="1"/>
      <c r="L39" s="1"/>
    </row>
    <row r="40" spans="1:12">
      <c r="A40" s="218" t="s">
        <v>249</v>
      </c>
      <c r="B40" s="83">
        <v>95</v>
      </c>
      <c r="C40" s="121">
        <v>10012</v>
      </c>
      <c r="D40" s="231">
        <v>2105</v>
      </c>
      <c r="J40" s="1"/>
      <c r="K40" s="1"/>
      <c r="L40" s="1"/>
    </row>
    <row r="41" spans="1:12">
      <c r="A41" s="218" t="s">
        <v>33</v>
      </c>
      <c r="B41" s="83">
        <v>20</v>
      </c>
      <c r="C41" s="121">
        <v>568</v>
      </c>
      <c r="D41" s="231">
        <v>33</v>
      </c>
      <c r="J41" s="1"/>
      <c r="K41" s="1"/>
      <c r="L41" s="1"/>
    </row>
    <row r="42" spans="1:12">
      <c r="A42" s="218" t="s">
        <v>34</v>
      </c>
      <c r="B42" s="83">
        <v>163</v>
      </c>
      <c r="C42" s="121">
        <v>52336</v>
      </c>
      <c r="D42" s="231">
        <v>10211</v>
      </c>
      <c r="J42" s="1"/>
      <c r="K42" s="1"/>
      <c r="L42" s="1"/>
    </row>
    <row r="43" spans="1:12">
      <c r="A43" s="218" t="s">
        <v>35</v>
      </c>
      <c r="B43" s="83">
        <v>119</v>
      </c>
      <c r="C43" s="121">
        <v>45354</v>
      </c>
      <c r="D43" s="231">
        <v>7012</v>
      </c>
      <c r="J43" s="1"/>
      <c r="K43" s="1"/>
      <c r="L43" s="1"/>
    </row>
    <row r="44" spans="1:12">
      <c r="A44" s="218" t="s">
        <v>172</v>
      </c>
      <c r="B44" s="83">
        <v>32</v>
      </c>
      <c r="C44" s="84">
        <v>712</v>
      </c>
      <c r="D44" s="232">
        <v>153</v>
      </c>
      <c r="J44" s="1"/>
      <c r="K44" s="1"/>
      <c r="L44" s="1"/>
    </row>
    <row r="45" spans="1:12" ht="28.5">
      <c r="A45" s="233" t="s">
        <v>36</v>
      </c>
      <c r="B45" s="84">
        <v>11</v>
      </c>
      <c r="C45" s="121">
        <v>949</v>
      </c>
      <c r="D45" s="231">
        <v>136</v>
      </c>
      <c r="J45" s="1"/>
      <c r="K45" s="1"/>
      <c r="L45" s="1"/>
    </row>
    <row r="46" spans="1:12">
      <c r="A46" s="218" t="s">
        <v>37</v>
      </c>
      <c r="B46" s="83">
        <v>96</v>
      </c>
      <c r="C46" s="121">
        <v>16872</v>
      </c>
      <c r="D46" s="231">
        <v>4213</v>
      </c>
      <c r="J46" s="1"/>
      <c r="K46" s="1"/>
      <c r="L46" s="1"/>
    </row>
    <row r="47" spans="1:12">
      <c r="A47" s="222" t="s">
        <v>38</v>
      </c>
      <c r="B47" s="234">
        <v>20</v>
      </c>
      <c r="C47" s="235">
        <v>66637</v>
      </c>
      <c r="D47" s="236">
        <v>15540</v>
      </c>
      <c r="J47" s="1"/>
      <c r="K47" s="1"/>
      <c r="L47" s="1"/>
    </row>
    <row r="48" spans="1:12">
      <c r="A48" s="40"/>
      <c r="B48" s="49"/>
      <c r="C48" s="50"/>
      <c r="D48" s="112"/>
      <c r="E48" s="112"/>
      <c r="F48" s="112"/>
      <c r="G48" s="112"/>
    </row>
    <row r="49" spans="1:7" ht="15">
      <c r="A49" s="51" t="s">
        <v>251</v>
      </c>
      <c r="B49" s="49"/>
      <c r="C49" s="50"/>
      <c r="D49" s="112"/>
      <c r="E49" s="112"/>
      <c r="F49" s="112"/>
      <c r="G49" s="112"/>
    </row>
    <row r="50" spans="1:7">
      <c r="A50" s="40"/>
      <c r="B50" s="49"/>
      <c r="C50" s="50"/>
      <c r="D50" s="112"/>
      <c r="E50" s="112"/>
      <c r="F50" s="112"/>
      <c r="G50" s="112"/>
    </row>
    <row r="51" spans="1:7" ht="15.75" thickBot="1">
      <c r="A51" s="204" t="s">
        <v>28</v>
      </c>
      <c r="B51" s="205" t="s">
        <v>49</v>
      </c>
      <c r="D51" s="112"/>
      <c r="E51" s="112"/>
      <c r="F51" s="112"/>
      <c r="G51" s="112"/>
    </row>
    <row r="52" spans="1:7">
      <c r="A52" s="19" t="s">
        <v>32</v>
      </c>
      <c r="B52" s="46">
        <v>206</v>
      </c>
      <c r="D52" s="112"/>
      <c r="E52" s="112"/>
      <c r="F52" s="112"/>
      <c r="G52" s="112"/>
    </row>
    <row r="53" spans="1:7">
      <c r="A53" s="47" t="s">
        <v>249</v>
      </c>
      <c r="B53" s="45">
        <v>105</v>
      </c>
      <c r="D53" s="112"/>
      <c r="E53" s="112"/>
      <c r="F53" s="112"/>
      <c r="G53" s="112"/>
    </row>
    <row r="54" spans="1:7">
      <c r="A54" s="19" t="s">
        <v>33</v>
      </c>
      <c r="B54" s="46">
        <v>28</v>
      </c>
      <c r="D54" s="112"/>
      <c r="E54" s="112"/>
      <c r="F54" s="112"/>
      <c r="G54" s="112"/>
    </row>
    <row r="55" spans="1:7">
      <c r="A55" s="47" t="s">
        <v>34</v>
      </c>
      <c r="B55" s="45">
        <v>321</v>
      </c>
      <c r="D55" s="112"/>
      <c r="E55" s="112"/>
      <c r="F55" s="112"/>
      <c r="G55" s="112"/>
    </row>
    <row r="56" spans="1:7">
      <c r="A56" s="19" t="s">
        <v>35</v>
      </c>
      <c r="B56" s="46">
        <v>381</v>
      </c>
      <c r="D56" s="112"/>
      <c r="E56" s="112"/>
      <c r="F56" s="112"/>
      <c r="G56" s="112"/>
    </row>
    <row r="57" spans="1:7">
      <c r="A57" s="19" t="s">
        <v>173</v>
      </c>
      <c r="B57" s="46">
        <v>22</v>
      </c>
      <c r="D57" s="112"/>
      <c r="E57" s="112"/>
      <c r="F57" s="112"/>
      <c r="G57" s="112"/>
    </row>
    <row r="58" spans="1:7" ht="28.5">
      <c r="A58" s="237" t="s">
        <v>36</v>
      </c>
      <c r="B58" s="238">
        <v>86</v>
      </c>
      <c r="D58" s="112"/>
      <c r="E58" s="112"/>
      <c r="F58" s="112"/>
      <c r="G58" s="112"/>
    </row>
    <row r="59" spans="1:7">
      <c r="A59" s="40"/>
      <c r="B59" s="49"/>
      <c r="C59" s="50"/>
      <c r="D59" s="112"/>
      <c r="E59" s="112"/>
      <c r="F59" s="112"/>
      <c r="G59" s="112"/>
    </row>
    <row r="60" spans="1:7" ht="15">
      <c r="A60" s="38" t="s">
        <v>252</v>
      </c>
    </row>
    <row r="61" spans="1:7">
      <c r="A61" s="39" t="s">
        <v>243</v>
      </c>
    </row>
    <row r="62" spans="1:7" ht="30.75" thickBot="1">
      <c r="A62" s="41" t="s">
        <v>28</v>
      </c>
      <c r="B62" s="41" t="s">
        <v>29</v>
      </c>
      <c r="C62" s="41" t="s">
        <v>50</v>
      </c>
      <c r="D62" s="41" t="s">
        <v>30</v>
      </c>
      <c r="E62" s="41" t="s">
        <v>56</v>
      </c>
      <c r="F62" s="41" t="s">
        <v>31</v>
      </c>
      <c r="G62" s="41" t="s">
        <v>171</v>
      </c>
    </row>
    <row r="63" spans="1:7">
      <c r="A63" s="42" t="s">
        <v>0</v>
      </c>
      <c r="B63" s="79">
        <v>34</v>
      </c>
      <c r="C63" s="79">
        <v>39</v>
      </c>
      <c r="D63" s="122">
        <v>7292</v>
      </c>
      <c r="E63" s="42">
        <v>9084</v>
      </c>
      <c r="F63" s="122">
        <v>1000</v>
      </c>
      <c r="G63" s="123">
        <v>1569</v>
      </c>
    </row>
    <row r="64" spans="1:7">
      <c r="A64" s="42" t="s">
        <v>20</v>
      </c>
      <c r="B64" s="43">
        <v>13</v>
      </c>
      <c r="C64" s="80">
        <v>12</v>
      </c>
      <c r="D64" s="43">
        <v>1854</v>
      </c>
      <c r="E64" s="42">
        <v>2184</v>
      </c>
      <c r="F64" s="43">
        <v>275</v>
      </c>
      <c r="G64" s="124">
        <v>339</v>
      </c>
    </row>
    <row r="65" spans="1:7">
      <c r="A65" s="42" t="s">
        <v>1</v>
      </c>
      <c r="B65" s="82">
        <v>37</v>
      </c>
      <c r="C65" s="80">
        <v>37</v>
      </c>
      <c r="D65" s="43">
        <v>5693</v>
      </c>
      <c r="E65" s="42">
        <v>6577</v>
      </c>
      <c r="F65" s="125">
        <v>834</v>
      </c>
      <c r="G65" s="124">
        <v>1207</v>
      </c>
    </row>
    <row r="66" spans="1:7">
      <c r="A66" s="42" t="s">
        <v>2</v>
      </c>
      <c r="B66" s="82">
        <v>20</v>
      </c>
      <c r="C66" s="80">
        <v>19</v>
      </c>
      <c r="D66" s="43">
        <v>3082</v>
      </c>
      <c r="E66" s="42">
        <v>3561</v>
      </c>
      <c r="F66" s="125">
        <v>463</v>
      </c>
      <c r="G66" s="124">
        <v>559</v>
      </c>
    </row>
    <row r="67" spans="1:7">
      <c r="A67" s="42" t="s">
        <v>3</v>
      </c>
      <c r="B67" s="82">
        <v>22</v>
      </c>
      <c r="C67" s="80">
        <v>24</v>
      </c>
      <c r="D67" s="43">
        <v>3024</v>
      </c>
      <c r="E67" s="42">
        <v>3352</v>
      </c>
      <c r="F67" s="125">
        <v>448</v>
      </c>
      <c r="G67" s="124">
        <v>579</v>
      </c>
    </row>
    <row r="68" spans="1:7">
      <c r="A68" s="42" t="s">
        <v>4</v>
      </c>
      <c r="B68" s="82">
        <v>38</v>
      </c>
      <c r="C68" s="80">
        <v>38</v>
      </c>
      <c r="D68" s="43">
        <v>5149</v>
      </c>
      <c r="E68" s="42">
        <v>5809</v>
      </c>
      <c r="F68" s="125">
        <v>764</v>
      </c>
      <c r="G68" s="124">
        <v>981</v>
      </c>
    </row>
    <row r="69" spans="1:7">
      <c r="A69" s="42" t="s">
        <v>5</v>
      </c>
      <c r="B69" s="80">
        <v>22</v>
      </c>
      <c r="C69" s="80">
        <v>23</v>
      </c>
      <c r="D69" s="43">
        <v>4385</v>
      </c>
      <c r="E69" s="42">
        <v>6229</v>
      </c>
      <c r="F69" s="43">
        <v>633</v>
      </c>
      <c r="G69" s="124">
        <v>940</v>
      </c>
    </row>
    <row r="70" spans="1:7">
      <c r="A70" s="42" t="s">
        <v>6</v>
      </c>
      <c r="B70" s="80">
        <v>46</v>
      </c>
      <c r="C70" s="80">
        <v>46</v>
      </c>
      <c r="D70" s="43">
        <v>5409</v>
      </c>
      <c r="E70" s="42">
        <v>5733</v>
      </c>
      <c r="F70" s="43">
        <v>801</v>
      </c>
      <c r="G70" s="124">
        <v>1040</v>
      </c>
    </row>
    <row r="71" spans="1:7">
      <c r="A71" s="42" t="s">
        <v>7</v>
      </c>
      <c r="B71" s="82">
        <v>26</v>
      </c>
      <c r="C71" s="80">
        <v>32</v>
      </c>
      <c r="D71" s="43">
        <v>6859</v>
      </c>
      <c r="E71" s="42">
        <v>8870</v>
      </c>
      <c r="F71" s="125">
        <v>927</v>
      </c>
      <c r="G71" s="124">
        <v>1476</v>
      </c>
    </row>
    <row r="72" spans="1:7">
      <c r="A72" s="42" t="s">
        <v>8</v>
      </c>
      <c r="B72" s="82">
        <v>28</v>
      </c>
      <c r="C72" s="80">
        <v>25</v>
      </c>
      <c r="D72" s="43">
        <v>3320</v>
      </c>
      <c r="E72" s="42">
        <v>3578</v>
      </c>
      <c r="F72" s="125">
        <v>448</v>
      </c>
      <c r="G72" s="124">
        <v>627</v>
      </c>
    </row>
    <row r="73" spans="1:7">
      <c r="A73" s="42" t="s">
        <v>9</v>
      </c>
      <c r="B73" s="82">
        <v>45</v>
      </c>
      <c r="C73" s="80">
        <v>44</v>
      </c>
      <c r="D73" s="43">
        <v>6327</v>
      </c>
      <c r="E73" s="42">
        <v>7008</v>
      </c>
      <c r="F73" s="125">
        <v>938</v>
      </c>
      <c r="G73" s="124">
        <v>1130</v>
      </c>
    </row>
    <row r="74" spans="1:7">
      <c r="A74" s="42" t="s">
        <v>10</v>
      </c>
      <c r="B74" s="82">
        <v>16</v>
      </c>
      <c r="C74" s="80">
        <v>15</v>
      </c>
      <c r="D74" s="43">
        <v>2525</v>
      </c>
      <c r="E74" s="42">
        <v>2757</v>
      </c>
      <c r="F74" s="125">
        <v>351</v>
      </c>
      <c r="G74" s="124">
        <v>559</v>
      </c>
    </row>
    <row r="75" spans="1:7">
      <c r="A75" s="42" t="s">
        <v>11</v>
      </c>
      <c r="B75" s="80">
        <v>46</v>
      </c>
      <c r="C75" s="80">
        <v>44</v>
      </c>
      <c r="D75" s="43">
        <v>7162</v>
      </c>
      <c r="E75" s="42">
        <v>7388</v>
      </c>
      <c r="F75" s="43">
        <v>1056</v>
      </c>
      <c r="G75" s="124">
        <v>1426</v>
      </c>
    </row>
    <row r="76" spans="1:7">
      <c r="A76" s="42" t="s">
        <v>12</v>
      </c>
      <c r="B76" s="80">
        <v>23</v>
      </c>
      <c r="C76" s="80">
        <v>24</v>
      </c>
      <c r="D76" s="43">
        <v>3268</v>
      </c>
      <c r="E76" s="42">
        <v>4031</v>
      </c>
      <c r="F76" s="43">
        <v>496</v>
      </c>
      <c r="G76" s="124">
        <v>617</v>
      </c>
    </row>
    <row r="77" spans="1:7">
      <c r="A77" s="42" t="s">
        <v>13</v>
      </c>
      <c r="B77" s="43">
        <v>55</v>
      </c>
      <c r="C77" s="80">
        <v>55</v>
      </c>
      <c r="D77" s="43">
        <v>7691</v>
      </c>
      <c r="E77" s="42">
        <v>8409</v>
      </c>
      <c r="F77" s="43">
        <v>1060</v>
      </c>
      <c r="G77" s="124">
        <v>1568</v>
      </c>
    </row>
    <row r="78" spans="1:7">
      <c r="A78" s="42" t="s">
        <v>14</v>
      </c>
      <c r="B78" s="43">
        <v>32</v>
      </c>
      <c r="C78" s="80">
        <v>31</v>
      </c>
      <c r="D78" s="43">
        <v>2624</v>
      </c>
      <c r="E78" s="42">
        <v>2922</v>
      </c>
      <c r="F78" s="43">
        <v>365</v>
      </c>
      <c r="G78" s="124">
        <v>459</v>
      </c>
    </row>
    <row r="79" spans="1:7">
      <c r="A79" s="42" t="s">
        <v>15</v>
      </c>
      <c r="B79" s="43">
        <v>34</v>
      </c>
      <c r="C79" s="80">
        <v>35</v>
      </c>
      <c r="D79" s="43">
        <v>7817</v>
      </c>
      <c r="E79" s="42">
        <v>8807</v>
      </c>
      <c r="F79" s="43">
        <v>1045</v>
      </c>
      <c r="G79" s="124">
        <v>1500</v>
      </c>
    </row>
    <row r="80" spans="1:7">
      <c r="A80" s="42" t="s">
        <v>16</v>
      </c>
      <c r="B80" s="43">
        <v>44</v>
      </c>
      <c r="C80" s="80">
        <v>44</v>
      </c>
      <c r="D80" s="43">
        <v>5183</v>
      </c>
      <c r="E80" s="42">
        <v>5497</v>
      </c>
      <c r="F80" s="43">
        <v>743</v>
      </c>
      <c r="G80" s="124">
        <v>1121</v>
      </c>
    </row>
    <row r="81" spans="1:7">
      <c r="A81" s="42" t="s">
        <v>17</v>
      </c>
      <c r="B81" s="43">
        <v>30</v>
      </c>
      <c r="C81" s="80">
        <v>28</v>
      </c>
      <c r="D81" s="43">
        <v>2985</v>
      </c>
      <c r="E81" s="42">
        <v>3271</v>
      </c>
      <c r="F81" s="43">
        <v>439</v>
      </c>
      <c r="G81" s="124">
        <v>615</v>
      </c>
    </row>
    <row r="82" spans="1:7">
      <c r="A82" s="42" t="s">
        <v>18</v>
      </c>
      <c r="B82" s="80">
        <v>20</v>
      </c>
      <c r="C82" s="80">
        <v>22</v>
      </c>
      <c r="D82" s="43">
        <v>4497</v>
      </c>
      <c r="E82" s="42">
        <v>4857</v>
      </c>
      <c r="F82" s="43">
        <v>637</v>
      </c>
      <c r="G82" s="124">
        <v>924</v>
      </c>
    </row>
    <row r="83" spans="1:7">
      <c r="A83" s="42" t="s">
        <v>19</v>
      </c>
      <c r="B83" s="43">
        <v>46</v>
      </c>
      <c r="C83" s="80">
        <v>50</v>
      </c>
      <c r="D83" s="43">
        <v>10145</v>
      </c>
      <c r="E83" s="42">
        <v>12926</v>
      </c>
      <c r="F83" s="43">
        <v>1402</v>
      </c>
      <c r="G83" s="124">
        <v>2273</v>
      </c>
    </row>
    <row r="84" spans="1:7">
      <c r="A84" s="43" t="s">
        <v>21</v>
      </c>
      <c r="B84" s="43">
        <v>136</v>
      </c>
      <c r="C84" s="80">
        <v>151</v>
      </c>
      <c r="D84" s="43">
        <v>37510</v>
      </c>
      <c r="E84" s="43">
        <v>46225</v>
      </c>
      <c r="F84" s="43">
        <v>5276</v>
      </c>
      <c r="G84" s="124">
        <v>8245</v>
      </c>
    </row>
    <row r="85" spans="1:7">
      <c r="A85" s="43" t="s">
        <v>22</v>
      </c>
      <c r="B85" s="43">
        <v>17</v>
      </c>
      <c r="C85" s="80">
        <v>20</v>
      </c>
      <c r="D85" s="43">
        <v>4660</v>
      </c>
      <c r="E85" s="43">
        <v>5597</v>
      </c>
      <c r="F85" s="43">
        <v>635</v>
      </c>
      <c r="G85" s="124">
        <v>918</v>
      </c>
    </row>
    <row r="86" spans="1:7">
      <c r="A86" s="44" t="s">
        <v>23</v>
      </c>
      <c r="B86" s="44">
        <v>10</v>
      </c>
      <c r="C86" s="81">
        <v>10</v>
      </c>
      <c r="D86" s="44">
        <v>3315</v>
      </c>
      <c r="E86" s="44">
        <v>4158</v>
      </c>
      <c r="F86" s="44">
        <v>447</v>
      </c>
      <c r="G86" s="126">
        <v>700</v>
      </c>
    </row>
    <row r="87" spans="1:7">
      <c r="A87" s="44" t="s">
        <v>43</v>
      </c>
      <c r="B87" s="105">
        <f>SUBTOTAL(109,Tabela5[Szkoły 2015/2016])</f>
        <v>840</v>
      </c>
      <c r="C87" s="105">
        <f>SUBTOTAL(109,Tabela5[Szkoły 2023/2024])</f>
        <v>868</v>
      </c>
      <c r="D87" s="127">
        <f>SUBTOTAL(109,Tabela5[Uczniowie 2015/2016])</f>
        <v>151776</v>
      </c>
      <c r="E87" s="127">
        <f>SUBTOTAL(109,Tabela5[Uczniowie 2023/2024])</f>
        <v>178830</v>
      </c>
      <c r="F87" s="127">
        <f>SUBTOTAL(109,Tabela5[Absolwenci 2015/2016])</f>
        <v>21483</v>
      </c>
      <c r="G87" s="127">
        <f>SUBTOTAL(109,Tabela5[Absolwenci 2022/2023])</f>
        <v>31372</v>
      </c>
    </row>
    <row r="88" spans="1:7">
      <c r="A88" s="147"/>
      <c r="B88" s="148"/>
      <c r="C88" s="148"/>
      <c r="D88" s="149"/>
      <c r="E88" s="149"/>
      <c r="F88" s="149"/>
      <c r="G88" s="149"/>
    </row>
    <row r="89" spans="1:7" ht="15">
      <c r="A89" s="5" t="s">
        <v>253</v>
      </c>
    </row>
    <row r="90" spans="1:7">
      <c r="A90" s="8" t="s">
        <v>243</v>
      </c>
    </row>
    <row r="91" spans="1:7">
      <c r="A91" s="8"/>
    </row>
    <row r="92" spans="1:7" ht="30.75" thickBot="1">
      <c r="A92" s="41" t="s">
        <v>28</v>
      </c>
      <c r="B92" s="41" t="s">
        <v>29</v>
      </c>
      <c r="C92" s="41" t="s">
        <v>50</v>
      </c>
      <c r="D92" s="41" t="s">
        <v>30</v>
      </c>
      <c r="E92" s="41" t="s">
        <v>56</v>
      </c>
      <c r="F92" s="41" t="s">
        <v>31</v>
      </c>
      <c r="G92" s="41" t="s">
        <v>171</v>
      </c>
    </row>
    <row r="93" spans="1:7">
      <c r="A93" s="42" t="s">
        <v>0</v>
      </c>
      <c r="B93" s="79">
        <v>19</v>
      </c>
      <c r="C93" s="79">
        <v>21</v>
      </c>
      <c r="D93" s="122">
        <v>3814</v>
      </c>
      <c r="E93" s="42">
        <v>5393</v>
      </c>
      <c r="F93" s="122">
        <v>1116</v>
      </c>
      <c r="G93" s="122">
        <v>1027</v>
      </c>
    </row>
    <row r="94" spans="1:7">
      <c r="A94" s="42" t="s">
        <v>20</v>
      </c>
      <c r="B94" s="43">
        <v>4</v>
      </c>
      <c r="C94" s="80">
        <v>5</v>
      </c>
      <c r="D94" s="43">
        <v>477</v>
      </c>
      <c r="E94" s="42">
        <v>619</v>
      </c>
      <c r="F94" s="43">
        <v>157</v>
      </c>
      <c r="G94" s="43">
        <v>107</v>
      </c>
    </row>
    <row r="95" spans="1:7">
      <c r="A95" s="42" t="s">
        <v>1</v>
      </c>
      <c r="B95" s="82">
        <v>22</v>
      </c>
      <c r="C95" s="80">
        <v>25</v>
      </c>
      <c r="D95" s="43">
        <v>3099</v>
      </c>
      <c r="E95" s="42">
        <v>4347</v>
      </c>
      <c r="F95" s="125">
        <v>910</v>
      </c>
      <c r="G95" s="43">
        <v>830</v>
      </c>
    </row>
    <row r="96" spans="1:7">
      <c r="A96" s="42" t="s">
        <v>2</v>
      </c>
      <c r="B96" s="82">
        <v>11</v>
      </c>
      <c r="C96" s="80">
        <v>9</v>
      </c>
      <c r="D96" s="43">
        <v>1236</v>
      </c>
      <c r="E96" s="42">
        <v>1521</v>
      </c>
      <c r="F96" s="125">
        <v>334</v>
      </c>
      <c r="G96" s="43">
        <v>254</v>
      </c>
    </row>
    <row r="97" spans="1:7">
      <c r="A97" s="42" t="s">
        <v>3</v>
      </c>
      <c r="B97" s="82">
        <v>11</v>
      </c>
      <c r="C97" s="80">
        <v>10</v>
      </c>
      <c r="D97" s="43">
        <v>1720</v>
      </c>
      <c r="E97" s="42">
        <v>1726</v>
      </c>
      <c r="F97" s="125">
        <v>478</v>
      </c>
      <c r="G97" s="43">
        <v>334</v>
      </c>
    </row>
    <row r="98" spans="1:7">
      <c r="A98" s="42" t="s">
        <v>4</v>
      </c>
      <c r="B98" s="82">
        <v>14</v>
      </c>
      <c r="C98" s="80">
        <v>15</v>
      </c>
      <c r="D98" s="43">
        <v>2889</v>
      </c>
      <c r="E98" s="42">
        <v>3829</v>
      </c>
      <c r="F98" s="125">
        <v>773</v>
      </c>
      <c r="G98" s="43">
        <v>746</v>
      </c>
    </row>
    <row r="99" spans="1:7">
      <c r="A99" s="42" t="s">
        <v>5</v>
      </c>
      <c r="B99" s="80">
        <v>7</v>
      </c>
      <c r="C99" s="80">
        <v>8</v>
      </c>
      <c r="D99" s="43">
        <v>732</v>
      </c>
      <c r="E99" s="42">
        <v>1467</v>
      </c>
      <c r="F99" s="43">
        <v>253</v>
      </c>
      <c r="G99" s="43">
        <v>306</v>
      </c>
    </row>
    <row r="100" spans="1:7">
      <c r="A100" s="42" t="s">
        <v>6</v>
      </c>
      <c r="B100" s="80">
        <v>17</v>
      </c>
      <c r="C100" s="80">
        <v>14</v>
      </c>
      <c r="D100" s="43">
        <v>2571</v>
      </c>
      <c r="E100" s="42">
        <v>3441</v>
      </c>
      <c r="F100" s="43">
        <v>806</v>
      </c>
      <c r="G100" s="43">
        <v>686</v>
      </c>
    </row>
    <row r="101" spans="1:7">
      <c r="A101" s="42" t="s">
        <v>7</v>
      </c>
      <c r="B101" s="82">
        <v>20</v>
      </c>
      <c r="C101" s="80">
        <v>20</v>
      </c>
      <c r="D101" s="43">
        <v>2624</v>
      </c>
      <c r="E101" s="42">
        <v>3871</v>
      </c>
      <c r="F101" s="125">
        <v>688</v>
      </c>
      <c r="G101" s="43">
        <v>735</v>
      </c>
    </row>
    <row r="102" spans="1:7">
      <c r="A102" s="42" t="s">
        <v>8</v>
      </c>
      <c r="B102" s="82">
        <v>7</v>
      </c>
      <c r="C102" s="80">
        <v>5</v>
      </c>
      <c r="D102" s="43">
        <v>826</v>
      </c>
      <c r="E102" s="42">
        <v>940</v>
      </c>
      <c r="F102" s="125">
        <v>269</v>
      </c>
      <c r="G102" s="43">
        <v>211</v>
      </c>
    </row>
    <row r="103" spans="1:7">
      <c r="A103" s="42" t="s">
        <v>9</v>
      </c>
      <c r="B103" s="82">
        <v>7</v>
      </c>
      <c r="C103" s="80">
        <v>9</v>
      </c>
      <c r="D103" s="43">
        <v>958</v>
      </c>
      <c r="E103" s="42">
        <v>991</v>
      </c>
      <c r="F103" s="125">
        <v>238</v>
      </c>
      <c r="G103" s="43">
        <v>150</v>
      </c>
    </row>
    <row r="104" spans="1:7">
      <c r="A104" s="42" t="s">
        <v>10</v>
      </c>
      <c r="B104" s="82">
        <v>3</v>
      </c>
      <c r="C104" s="80">
        <v>4</v>
      </c>
      <c r="D104" s="43">
        <v>872</v>
      </c>
      <c r="E104" s="42">
        <v>1335</v>
      </c>
      <c r="F104" s="125">
        <v>230</v>
      </c>
      <c r="G104" s="43">
        <v>247</v>
      </c>
    </row>
    <row r="105" spans="1:7">
      <c r="A105" s="42" t="s">
        <v>11</v>
      </c>
      <c r="B105" s="80">
        <v>18</v>
      </c>
      <c r="C105" s="80">
        <v>16</v>
      </c>
      <c r="D105" s="43">
        <v>3973</v>
      </c>
      <c r="E105" s="42">
        <v>5276</v>
      </c>
      <c r="F105" s="43">
        <v>1082</v>
      </c>
      <c r="G105" s="43">
        <v>945</v>
      </c>
    </row>
    <row r="106" spans="1:7">
      <c r="A106" s="42" t="s">
        <v>12</v>
      </c>
      <c r="B106" s="80">
        <v>12</v>
      </c>
      <c r="C106" s="80">
        <v>13</v>
      </c>
      <c r="D106" s="43">
        <v>2099</v>
      </c>
      <c r="E106" s="42">
        <v>2660</v>
      </c>
      <c r="F106" s="43">
        <v>677</v>
      </c>
      <c r="G106" s="43">
        <v>503</v>
      </c>
    </row>
    <row r="107" spans="1:7">
      <c r="A107" s="42" t="s">
        <v>13</v>
      </c>
      <c r="B107" s="43">
        <v>20</v>
      </c>
      <c r="C107" s="80">
        <v>20</v>
      </c>
      <c r="D107" s="43">
        <v>3314</v>
      </c>
      <c r="E107" s="42">
        <v>4319</v>
      </c>
      <c r="F107" s="43">
        <v>962</v>
      </c>
      <c r="G107" s="43">
        <v>846</v>
      </c>
    </row>
    <row r="108" spans="1:7">
      <c r="A108" s="42" t="s">
        <v>14</v>
      </c>
      <c r="B108" s="43">
        <v>3</v>
      </c>
      <c r="C108" s="80">
        <v>2</v>
      </c>
      <c r="D108" s="43">
        <v>248</v>
      </c>
      <c r="E108" s="42">
        <v>315</v>
      </c>
      <c r="F108" s="43">
        <v>80</v>
      </c>
      <c r="G108" s="43">
        <v>48</v>
      </c>
    </row>
    <row r="109" spans="1:7">
      <c r="A109" s="42" t="s">
        <v>15</v>
      </c>
      <c r="B109" s="43">
        <v>16</v>
      </c>
      <c r="C109" s="80">
        <v>17</v>
      </c>
      <c r="D109" s="43">
        <v>3587</v>
      </c>
      <c r="E109" s="42">
        <v>5371</v>
      </c>
      <c r="F109" s="43">
        <v>987</v>
      </c>
      <c r="G109" s="43">
        <v>943</v>
      </c>
    </row>
    <row r="110" spans="1:7">
      <c r="A110" s="42" t="s">
        <v>16</v>
      </c>
      <c r="B110" s="43">
        <v>11</v>
      </c>
      <c r="C110" s="80">
        <v>15</v>
      </c>
      <c r="D110" s="43">
        <v>3678</v>
      </c>
      <c r="E110" s="42">
        <v>5203</v>
      </c>
      <c r="F110" s="43">
        <v>1067</v>
      </c>
      <c r="G110" s="43">
        <v>950</v>
      </c>
    </row>
    <row r="111" spans="1:7">
      <c r="A111" s="42" t="s">
        <v>17</v>
      </c>
      <c r="B111" s="43">
        <v>5</v>
      </c>
      <c r="C111" s="80">
        <v>6</v>
      </c>
      <c r="D111" s="43">
        <v>1073</v>
      </c>
      <c r="E111" s="42">
        <v>1642</v>
      </c>
      <c r="F111" s="43">
        <v>322</v>
      </c>
      <c r="G111" s="43">
        <v>273</v>
      </c>
    </row>
    <row r="112" spans="1:7">
      <c r="A112" s="42" t="s">
        <v>18</v>
      </c>
      <c r="B112" s="80">
        <v>17</v>
      </c>
      <c r="C112" s="80">
        <v>19</v>
      </c>
      <c r="D112" s="43">
        <v>2848</v>
      </c>
      <c r="E112" s="42">
        <v>4058</v>
      </c>
      <c r="F112" s="43">
        <v>757</v>
      </c>
      <c r="G112" s="43">
        <v>800</v>
      </c>
    </row>
    <row r="113" spans="1:19">
      <c r="A113" s="42" t="s">
        <v>19</v>
      </c>
      <c r="B113" s="43">
        <v>27</v>
      </c>
      <c r="C113" s="80">
        <v>29</v>
      </c>
      <c r="D113" s="43">
        <v>3314</v>
      </c>
      <c r="E113" s="42">
        <v>5360</v>
      </c>
      <c r="F113" s="43">
        <v>951</v>
      </c>
      <c r="G113" s="43">
        <v>802</v>
      </c>
    </row>
    <row r="114" spans="1:19">
      <c r="A114" s="43" t="s">
        <v>21</v>
      </c>
      <c r="B114" s="43">
        <v>106</v>
      </c>
      <c r="C114" s="80">
        <v>124</v>
      </c>
      <c r="D114" s="43">
        <v>20532</v>
      </c>
      <c r="E114" s="43">
        <v>34713</v>
      </c>
      <c r="F114" s="43">
        <v>5573</v>
      </c>
      <c r="G114" s="43">
        <v>5746</v>
      </c>
    </row>
    <row r="115" spans="1:19">
      <c r="A115" s="43" t="s">
        <v>22</v>
      </c>
      <c r="B115" s="43">
        <v>18</v>
      </c>
      <c r="C115" s="80">
        <v>21</v>
      </c>
      <c r="D115" s="43">
        <v>4878</v>
      </c>
      <c r="E115" s="43">
        <v>7249</v>
      </c>
      <c r="F115" s="43">
        <v>1336</v>
      </c>
      <c r="G115" s="43">
        <v>1389</v>
      </c>
    </row>
    <row r="116" spans="1:19">
      <c r="A116" s="44" t="s">
        <v>23</v>
      </c>
      <c r="B116" s="44">
        <v>13</v>
      </c>
      <c r="C116" s="81">
        <v>13</v>
      </c>
      <c r="D116" s="44">
        <v>2570</v>
      </c>
      <c r="E116" s="44">
        <v>4285</v>
      </c>
      <c r="F116" s="44">
        <v>699</v>
      </c>
      <c r="G116" s="44">
        <v>772</v>
      </c>
    </row>
    <row r="117" spans="1:19" ht="15">
      <c r="A117" s="44" t="s">
        <v>43</v>
      </c>
      <c r="B117" s="106">
        <f>SUBTOTAL(109,Tabela525[Szkoły 2015/2016])</f>
        <v>408</v>
      </c>
      <c r="C117" s="104">
        <f>SUBTOTAL(109,Tabela525[Szkoły 2023/2024])</f>
        <v>440</v>
      </c>
      <c r="D117" s="104">
        <f>SUBTOTAL(109,Tabela525[Uczniowie 2015/2016])</f>
        <v>73932</v>
      </c>
      <c r="E117" s="97">
        <f>SUBTOTAL(109,Tabela525[Uczniowie 2023/2024])</f>
        <v>109931</v>
      </c>
      <c r="F117" s="97">
        <f>SUBTOTAL(109,Tabela525[Absolwenci 2015/2016])</f>
        <v>20745</v>
      </c>
      <c r="G117" s="97">
        <f>SUBTOTAL(109,Tabela525[Absolwenci 2022/2023])</f>
        <v>19650</v>
      </c>
    </row>
    <row r="118" spans="1:19">
      <c r="A118" s="8"/>
    </row>
    <row r="119" spans="1:19" ht="15">
      <c r="A119" s="5" t="s">
        <v>254</v>
      </c>
    </row>
    <row r="120" spans="1:19">
      <c r="A120" s="8"/>
    </row>
    <row r="121" spans="1:19" ht="15.75" thickBot="1">
      <c r="A121" s="204" t="s">
        <v>28</v>
      </c>
      <c r="B121" s="205" t="s">
        <v>39</v>
      </c>
      <c r="C121" s="205" t="s">
        <v>40</v>
      </c>
      <c r="D121" s="205" t="s">
        <v>229</v>
      </c>
      <c r="E121" s="205" t="s">
        <v>230</v>
      </c>
      <c r="F121" s="205" t="s">
        <v>41</v>
      </c>
      <c r="I121" s="120"/>
      <c r="J121" s="120"/>
      <c r="K121" s="120"/>
      <c r="L121" s="120"/>
      <c r="M121"/>
      <c r="N121"/>
      <c r="O121"/>
      <c r="P121"/>
      <c r="Q121"/>
      <c r="R121"/>
      <c r="S121"/>
    </row>
    <row r="122" spans="1:19" ht="15">
      <c r="A122" s="53" t="s">
        <v>225</v>
      </c>
      <c r="B122" s="87">
        <v>98.5</v>
      </c>
      <c r="C122" s="28">
        <v>98.2</v>
      </c>
      <c r="D122" s="128">
        <v>81.3</v>
      </c>
      <c r="E122" s="129" t="s">
        <v>89</v>
      </c>
      <c r="F122" s="74">
        <v>99.2</v>
      </c>
      <c r="I122" s="120"/>
      <c r="J122" s="120"/>
      <c r="K122" s="120"/>
      <c r="L122" s="120"/>
      <c r="M122"/>
      <c r="N122"/>
      <c r="O122"/>
      <c r="P122"/>
      <c r="Q122"/>
      <c r="R122"/>
      <c r="S122"/>
    </row>
    <row r="123" spans="1:19" ht="15">
      <c r="A123" s="52" t="s">
        <v>51</v>
      </c>
      <c r="B123" s="98">
        <v>98.5</v>
      </c>
      <c r="C123" s="95">
        <v>97.6</v>
      </c>
      <c r="D123" s="95">
        <v>89.5</v>
      </c>
      <c r="E123" s="95">
        <v>79.8</v>
      </c>
      <c r="F123" s="95">
        <v>99.8</v>
      </c>
      <c r="I123" s="120"/>
      <c r="J123" s="120"/>
      <c r="K123" s="120"/>
      <c r="L123" s="120"/>
      <c r="M123"/>
      <c r="N123"/>
      <c r="O123"/>
      <c r="P123"/>
      <c r="Q123"/>
      <c r="R123"/>
      <c r="S123"/>
    </row>
    <row r="124" spans="1:19" ht="15">
      <c r="A124" s="53" t="s">
        <v>226</v>
      </c>
      <c r="B124" s="87">
        <v>23.1</v>
      </c>
      <c r="C124" s="28">
        <v>59.9</v>
      </c>
      <c r="D124" s="128">
        <v>20.6</v>
      </c>
      <c r="E124" s="129" t="s">
        <v>89</v>
      </c>
      <c r="F124" s="74">
        <v>81.900000000000006</v>
      </c>
      <c r="I124" s="120"/>
      <c r="J124" s="120"/>
      <c r="K124" s="120"/>
      <c r="L124" s="120"/>
      <c r="M124"/>
      <c r="N124"/>
      <c r="O124"/>
      <c r="P124"/>
      <c r="Q124"/>
      <c r="R124"/>
      <c r="S124"/>
    </row>
    <row r="125" spans="1:19" ht="15">
      <c r="A125" s="52" t="s">
        <v>52</v>
      </c>
      <c r="B125" s="98">
        <v>20.3</v>
      </c>
      <c r="C125" s="95">
        <v>56.7</v>
      </c>
      <c r="D125" s="95">
        <v>13.2</v>
      </c>
      <c r="E125" s="95">
        <v>32.799999999999997</v>
      </c>
      <c r="F125" s="95">
        <v>83.7</v>
      </c>
      <c r="I125" s="120"/>
      <c r="J125" s="120"/>
      <c r="K125" s="120"/>
      <c r="L125" s="120"/>
      <c r="M125"/>
      <c r="N125"/>
      <c r="O125"/>
      <c r="P125"/>
      <c r="Q125"/>
      <c r="R125"/>
      <c r="S125"/>
    </row>
    <row r="126" spans="1:19" ht="15">
      <c r="A126" s="53" t="s">
        <v>227</v>
      </c>
      <c r="B126" s="28">
        <v>2.1</v>
      </c>
      <c r="C126" s="28">
        <v>13.7</v>
      </c>
      <c r="D126" s="128">
        <v>1.9</v>
      </c>
      <c r="E126" s="129" t="s">
        <v>89</v>
      </c>
      <c r="F126" s="128">
        <v>11.3</v>
      </c>
      <c r="I126" s="120"/>
      <c r="J126" s="120"/>
      <c r="K126" s="120"/>
      <c r="L126" s="120"/>
      <c r="M126"/>
      <c r="N126"/>
      <c r="O126"/>
      <c r="P126"/>
      <c r="Q126"/>
      <c r="R126"/>
      <c r="S126"/>
    </row>
    <row r="127" spans="1:19" ht="15">
      <c r="A127" s="52" t="s">
        <v>53</v>
      </c>
      <c r="B127" s="95">
        <v>1.2</v>
      </c>
      <c r="C127" s="95">
        <v>9.1</v>
      </c>
      <c r="D127" s="95">
        <v>1</v>
      </c>
      <c r="E127" s="95">
        <v>4.8</v>
      </c>
      <c r="F127" s="95">
        <v>9.4</v>
      </c>
      <c r="I127" s="120"/>
      <c r="J127" s="120"/>
      <c r="K127" s="120"/>
      <c r="L127" s="120"/>
      <c r="M127"/>
      <c r="N127"/>
      <c r="O127"/>
      <c r="P127"/>
      <c r="Q127"/>
      <c r="R127"/>
      <c r="S127"/>
    </row>
    <row r="128" spans="1:19">
      <c r="A128" s="53" t="s">
        <v>228</v>
      </c>
      <c r="B128" s="87">
        <v>1.9</v>
      </c>
      <c r="C128" s="28">
        <v>15.9</v>
      </c>
      <c r="D128" s="128" t="s">
        <v>89</v>
      </c>
      <c r="E128" s="129" t="s">
        <v>89</v>
      </c>
      <c r="F128" s="74">
        <v>2.2999999999999998</v>
      </c>
    </row>
    <row r="129" spans="1:12">
      <c r="A129" s="52" t="s">
        <v>54</v>
      </c>
      <c r="B129" s="98">
        <v>1.8</v>
      </c>
      <c r="C129" s="95">
        <v>16.7</v>
      </c>
      <c r="D129" s="95" t="s">
        <v>89</v>
      </c>
      <c r="E129" s="95" t="s">
        <v>89</v>
      </c>
      <c r="F129" s="95">
        <v>4.2</v>
      </c>
    </row>
    <row r="130" spans="1:12">
      <c r="A130" s="150" t="s">
        <v>231</v>
      </c>
      <c r="B130" s="87">
        <v>1.1000000000000001</v>
      </c>
      <c r="C130" s="87">
        <v>15.2</v>
      </c>
      <c r="D130" s="87">
        <v>0.1</v>
      </c>
      <c r="E130" s="129" t="s">
        <v>89</v>
      </c>
      <c r="F130" s="74">
        <v>4.7</v>
      </c>
    </row>
    <row r="131" spans="1:12">
      <c r="A131" s="239" t="s">
        <v>232</v>
      </c>
      <c r="B131" s="240">
        <v>0.8</v>
      </c>
      <c r="C131" s="240">
        <v>14.6</v>
      </c>
      <c r="D131" s="240" t="s">
        <v>89</v>
      </c>
      <c r="E131" s="240" t="s">
        <v>89</v>
      </c>
      <c r="F131" s="240">
        <v>4</v>
      </c>
    </row>
    <row r="132" spans="1:12">
      <c r="A132" s="55"/>
      <c r="B132" s="107"/>
      <c r="C132" s="108"/>
      <c r="D132" s="130"/>
      <c r="E132" s="131"/>
      <c r="F132" s="31"/>
      <c r="G132" s="130"/>
    </row>
    <row r="133" spans="1:12" ht="15">
      <c r="A133" s="109" t="s">
        <v>238</v>
      </c>
      <c r="B133" s="107"/>
      <c r="C133" s="108"/>
      <c r="D133" s="130"/>
      <c r="E133" s="131"/>
      <c r="F133" s="31"/>
      <c r="G133" s="130"/>
    </row>
    <row r="134" spans="1:12">
      <c r="A134" s="55"/>
      <c r="B134" s="107"/>
      <c r="C134" s="108"/>
      <c r="D134" s="130"/>
      <c r="E134" s="131"/>
      <c r="F134" s="31"/>
      <c r="G134" s="130"/>
    </row>
    <row r="135" spans="1:12" ht="15">
      <c r="A135" s="151" t="s">
        <v>28</v>
      </c>
      <c r="B135" s="151" t="s">
        <v>100</v>
      </c>
      <c r="C135" s="151" t="s">
        <v>25</v>
      </c>
      <c r="D135" s="151" t="s">
        <v>26</v>
      </c>
      <c r="E135" s="130"/>
      <c r="K135" s="1"/>
      <c r="L135" s="1"/>
    </row>
    <row r="136" spans="1:12">
      <c r="A136" s="53" t="s">
        <v>239</v>
      </c>
      <c r="B136" s="28">
        <v>57.974885844748933</v>
      </c>
      <c r="C136" s="129">
        <v>58.458032183280388</v>
      </c>
      <c r="D136" s="74">
        <v>64.258170493823002</v>
      </c>
      <c r="E136" s="130"/>
      <c r="K136" s="1"/>
      <c r="L136" s="1"/>
    </row>
    <row r="137" spans="1:12">
      <c r="A137" s="53" t="s">
        <v>214</v>
      </c>
      <c r="B137" s="28">
        <v>52.919176219156711</v>
      </c>
      <c r="C137" s="129">
        <v>53.598280684996872</v>
      </c>
      <c r="D137" s="74">
        <v>59.984260016353254</v>
      </c>
      <c r="E137" s="130"/>
      <c r="K137" s="1"/>
      <c r="L137" s="1"/>
    </row>
    <row r="138" spans="1:12">
      <c r="A138" s="53" t="s">
        <v>215</v>
      </c>
      <c r="B138" s="28">
        <v>63.256342601989118</v>
      </c>
      <c r="C138" s="129">
        <v>63.311822827938855</v>
      </c>
      <c r="D138" s="74">
        <v>68.57057408043994</v>
      </c>
      <c r="E138" s="130"/>
      <c r="K138" s="1"/>
      <c r="L138" s="1"/>
    </row>
    <row r="139" spans="1:12">
      <c r="A139" s="53" t="s">
        <v>240</v>
      </c>
      <c r="B139" s="28">
        <v>46.931714342471103</v>
      </c>
      <c r="C139" s="129">
        <v>57.567974903672351</v>
      </c>
      <c r="D139" s="74">
        <v>53.72036973639154</v>
      </c>
      <c r="E139" s="130"/>
      <c r="K139" s="1"/>
      <c r="L139" s="1"/>
    </row>
    <row r="140" spans="1:12">
      <c r="A140" s="53" t="s">
        <v>214</v>
      </c>
      <c r="B140" s="28">
        <v>46.425405773155887</v>
      </c>
      <c r="C140" s="129">
        <v>57.105546837688379</v>
      </c>
      <c r="D140" s="74">
        <v>53.801077101370282</v>
      </c>
      <c r="E140" s="130"/>
      <c r="K140" s="1"/>
      <c r="L140" s="1"/>
    </row>
    <row r="141" spans="1:12">
      <c r="A141" s="53" t="s">
        <v>215</v>
      </c>
      <c r="B141" s="28">
        <v>47.460749466842643</v>
      </c>
      <c r="C141" s="129">
        <v>58.029993183367488</v>
      </c>
      <c r="D141" s="74">
        <v>53.638951929028202</v>
      </c>
      <c r="E141" s="130"/>
      <c r="K141" s="1"/>
      <c r="L141" s="1"/>
    </row>
    <row r="142" spans="1:12">
      <c r="A142" s="53" t="s">
        <v>241</v>
      </c>
      <c r="B142" s="28">
        <v>53.715534325931188</v>
      </c>
      <c r="C142" s="129">
        <v>65.99190966364857</v>
      </c>
      <c r="D142" s="74">
        <v>64.938239339752187</v>
      </c>
      <c r="E142" s="130"/>
      <c r="K142" s="1"/>
      <c r="L142" s="1"/>
    </row>
    <row r="143" spans="1:12">
      <c r="A143" s="53" t="s">
        <v>214</v>
      </c>
      <c r="B143" s="28">
        <v>52.550854191497763</v>
      </c>
      <c r="C143" s="129">
        <v>64.198240307946122</v>
      </c>
      <c r="D143" s="74">
        <v>63.434082064586853</v>
      </c>
      <c r="E143" s="130"/>
      <c r="K143" s="1"/>
      <c r="L143" s="1"/>
    </row>
    <row r="144" spans="1:12">
      <c r="A144" s="53" t="s">
        <v>215</v>
      </c>
      <c r="B144" s="28">
        <v>54.935594631151879</v>
      </c>
      <c r="C144" s="129">
        <v>67.79164080281366</v>
      </c>
      <c r="D144" s="74">
        <v>66.464698953786893</v>
      </c>
      <c r="E144" s="130"/>
      <c r="K144" s="1"/>
      <c r="L144" s="1"/>
    </row>
    <row r="145" spans="1:12">
      <c r="A145" s="53" t="s">
        <v>242</v>
      </c>
      <c r="B145" s="28">
        <v>49.385567010309252</v>
      </c>
      <c r="C145" s="129">
        <v>53.756892230576462</v>
      </c>
      <c r="D145" s="74">
        <v>45.333333333333336</v>
      </c>
      <c r="E145" s="130"/>
      <c r="K145" s="1"/>
      <c r="L145" s="1"/>
    </row>
    <row r="146" spans="1:12">
      <c r="A146" s="53" t="s">
        <v>214</v>
      </c>
      <c r="B146" s="28">
        <v>44.939655172413808</v>
      </c>
      <c r="C146" s="129">
        <v>47.613095238095248</v>
      </c>
      <c r="D146" s="74">
        <v>11</v>
      </c>
      <c r="E146" s="130"/>
      <c r="K146" s="1"/>
      <c r="L146" s="1"/>
    </row>
    <row r="147" spans="1:12">
      <c r="A147" s="53" t="s">
        <v>215</v>
      </c>
      <c r="B147" s="28">
        <v>53.462450592885411</v>
      </c>
      <c r="C147" s="129">
        <v>58.225108225108215</v>
      </c>
      <c r="D147" s="74">
        <v>62.5</v>
      </c>
      <c r="E147" s="130"/>
      <c r="K147" s="1"/>
      <c r="L147" s="1"/>
    </row>
    <row r="148" spans="1:12">
      <c r="A148" s="55"/>
      <c r="B148" s="107"/>
      <c r="C148" s="108"/>
      <c r="D148" s="130"/>
      <c r="E148" s="131"/>
      <c r="F148" s="31"/>
      <c r="G148" s="130"/>
    </row>
    <row r="149" spans="1:12" ht="15">
      <c r="A149" s="5" t="s">
        <v>255</v>
      </c>
    </row>
    <row r="150" spans="1:12" ht="15">
      <c r="A150" s="5"/>
    </row>
    <row r="151" spans="1:12" ht="90" customHeight="1" thickBot="1">
      <c r="A151" s="204" t="s">
        <v>28</v>
      </c>
      <c r="B151" s="205" t="s">
        <v>233</v>
      </c>
      <c r="C151" s="205" t="s">
        <v>234</v>
      </c>
      <c r="D151" s="205" t="s">
        <v>257</v>
      </c>
      <c r="E151" s="205" t="s">
        <v>258</v>
      </c>
    </row>
    <row r="152" spans="1:12">
      <c r="A152" s="52" t="s">
        <v>43</v>
      </c>
      <c r="B152" s="99">
        <v>32</v>
      </c>
      <c r="C152" s="99">
        <v>12</v>
      </c>
      <c r="D152" s="99">
        <v>117868</v>
      </c>
      <c r="E152" s="99">
        <v>30852</v>
      </c>
    </row>
    <row r="153" spans="1:12">
      <c r="A153" s="53" t="s">
        <v>44</v>
      </c>
      <c r="B153" s="59">
        <v>1</v>
      </c>
      <c r="C153" s="32">
        <v>1</v>
      </c>
      <c r="D153" s="91">
        <v>17862</v>
      </c>
      <c r="E153" s="152">
        <v>10853</v>
      </c>
    </row>
    <row r="154" spans="1:12">
      <c r="A154" s="52" t="s">
        <v>45</v>
      </c>
      <c r="B154" s="96">
        <v>14</v>
      </c>
      <c r="C154" s="101">
        <v>10</v>
      </c>
      <c r="D154" s="101">
        <v>62600</v>
      </c>
      <c r="E154" s="101">
        <v>19334</v>
      </c>
    </row>
    <row r="155" spans="1:12">
      <c r="A155" s="53" t="s">
        <v>46</v>
      </c>
      <c r="B155" s="59">
        <v>1</v>
      </c>
      <c r="C155" s="32" t="s">
        <v>89</v>
      </c>
      <c r="D155" s="91">
        <v>31232</v>
      </c>
      <c r="E155" s="152" t="s">
        <v>89</v>
      </c>
    </row>
    <row r="156" spans="1:12">
      <c r="A156" s="52" t="s">
        <v>47</v>
      </c>
      <c r="B156" s="96">
        <v>3</v>
      </c>
      <c r="C156" s="101">
        <v>1</v>
      </c>
      <c r="D156" s="101">
        <v>1296</v>
      </c>
      <c r="E156" s="101">
        <v>665</v>
      </c>
    </row>
    <row r="157" spans="1:12">
      <c r="A157" s="241" t="s">
        <v>48</v>
      </c>
      <c r="B157" s="89">
        <v>13</v>
      </c>
      <c r="C157" s="17" t="s">
        <v>89</v>
      </c>
      <c r="D157" s="242">
        <v>4878</v>
      </c>
      <c r="E157" s="243" t="s">
        <v>89</v>
      </c>
    </row>
    <row r="158" spans="1:12">
      <c r="A158" s="55" t="s">
        <v>259</v>
      </c>
      <c r="B158" s="36"/>
      <c r="C158" s="36"/>
      <c r="D158" s="132"/>
      <c r="E158" s="132"/>
    </row>
    <row r="159" spans="1:12" ht="15">
      <c r="A159" s="5"/>
    </row>
    <row r="160" spans="1:12" ht="17.25">
      <c r="A160" s="5" t="s">
        <v>256</v>
      </c>
    </row>
    <row r="161" spans="1:9" ht="15">
      <c r="A161" s="5"/>
      <c r="D161" s="133"/>
    </row>
    <row r="162" spans="1:9" ht="15">
      <c r="A162" s="215" t="s">
        <v>28</v>
      </c>
      <c r="B162" s="216" t="s">
        <v>24</v>
      </c>
      <c r="C162" s="217" t="s">
        <v>26</v>
      </c>
    </row>
    <row r="163" spans="1:9">
      <c r="A163" s="244" t="s">
        <v>57</v>
      </c>
      <c r="B163" s="228"/>
      <c r="C163" s="245"/>
    </row>
    <row r="164" spans="1:9">
      <c r="A164" s="246" t="s">
        <v>58</v>
      </c>
      <c r="B164" s="103">
        <v>1.8</v>
      </c>
      <c r="C164" s="247">
        <v>0.4</v>
      </c>
      <c r="D164" s="133"/>
      <c r="E164" s="115"/>
      <c r="F164" s="115"/>
      <c r="G164" s="115"/>
      <c r="H164" s="115"/>
      <c r="I164" s="115"/>
    </row>
    <row r="165" spans="1:9">
      <c r="A165" s="244" t="s">
        <v>59</v>
      </c>
      <c r="B165" s="144">
        <v>1.9</v>
      </c>
      <c r="C165" s="248">
        <v>0</v>
      </c>
      <c r="E165" s="115"/>
      <c r="F165" s="115"/>
      <c r="G165" s="115"/>
      <c r="H165" s="115"/>
      <c r="I165" s="115"/>
    </row>
    <row r="166" spans="1:9">
      <c r="A166" s="246" t="s">
        <v>60</v>
      </c>
      <c r="B166" s="103">
        <v>27</v>
      </c>
      <c r="C166" s="247">
        <v>68.2</v>
      </c>
      <c r="E166" s="115"/>
      <c r="F166" s="115"/>
      <c r="G166" s="115"/>
      <c r="H166" s="115"/>
      <c r="I166" s="115"/>
    </row>
    <row r="167" spans="1:9">
      <c r="A167" s="244" t="s">
        <v>61</v>
      </c>
      <c r="B167" s="144">
        <v>23</v>
      </c>
      <c r="C167" s="248">
        <v>13.6</v>
      </c>
      <c r="E167" s="115"/>
      <c r="F167" s="115"/>
      <c r="G167" s="115"/>
      <c r="H167" s="115"/>
      <c r="I167" s="115"/>
    </row>
    <row r="168" spans="1:9">
      <c r="A168" s="246" t="s">
        <v>62</v>
      </c>
      <c r="B168" s="153">
        <v>7.6</v>
      </c>
      <c r="C168" s="247">
        <v>6.9</v>
      </c>
      <c r="E168" s="115"/>
      <c r="F168" s="115"/>
      <c r="G168" s="115"/>
      <c r="H168" s="115"/>
      <c r="I168" s="115"/>
    </row>
    <row r="169" spans="1:9">
      <c r="A169" s="244" t="s">
        <v>63</v>
      </c>
      <c r="B169" s="144">
        <v>3.5</v>
      </c>
      <c r="C169" s="248">
        <v>2.2000000000000002</v>
      </c>
      <c r="E169" s="115"/>
      <c r="F169" s="115"/>
      <c r="G169" s="115"/>
      <c r="H169" s="115"/>
      <c r="I169" s="115"/>
    </row>
    <row r="170" spans="1:9">
      <c r="A170" s="246" t="s">
        <v>64</v>
      </c>
      <c r="B170" s="103">
        <v>35.200000000000003</v>
      </c>
      <c r="C170" s="247">
        <v>8.5</v>
      </c>
      <c r="E170" s="115"/>
      <c r="F170" s="115"/>
      <c r="G170" s="115"/>
      <c r="H170" s="115"/>
      <c r="I170" s="115"/>
    </row>
    <row r="171" spans="1:9">
      <c r="A171" s="249" t="s">
        <v>43</v>
      </c>
      <c r="B171" s="250">
        <f>SUM(B164:B170)</f>
        <v>100.00000000000001</v>
      </c>
      <c r="C171" s="251">
        <f>SUM(C164:C170)</f>
        <v>99.800000000000011</v>
      </c>
      <c r="D171" s="133"/>
      <c r="E171" s="133"/>
      <c r="F171" s="115"/>
      <c r="G171" s="115"/>
    </row>
    <row r="172" spans="1:9">
      <c r="C172" s="102"/>
    </row>
    <row r="173" spans="1:9" ht="15">
      <c r="A173" s="5" t="s">
        <v>260</v>
      </c>
    </row>
    <row r="174" spans="1:9">
      <c r="A174" s="7" t="s">
        <v>65</v>
      </c>
    </row>
    <row r="175" spans="1:9" ht="15">
      <c r="A175" s="207" t="s">
        <v>28</v>
      </c>
      <c r="B175" s="229" t="s">
        <v>24</v>
      </c>
      <c r="C175" s="208" t="s">
        <v>26</v>
      </c>
    </row>
    <row r="176" spans="1:9">
      <c r="A176" s="212" t="s">
        <v>66</v>
      </c>
      <c r="B176" s="156">
        <v>530</v>
      </c>
      <c r="C176" s="252">
        <v>449</v>
      </c>
    </row>
    <row r="177" spans="1:5">
      <c r="A177" s="212" t="s">
        <v>67</v>
      </c>
      <c r="B177" s="156">
        <v>8518.1</v>
      </c>
      <c r="C177" s="253">
        <v>7771</v>
      </c>
    </row>
    <row r="178" spans="1:5">
      <c r="A178" s="254" t="s">
        <v>69</v>
      </c>
      <c r="B178" s="154">
        <v>4226</v>
      </c>
      <c r="C178" s="255">
        <v>4881</v>
      </c>
    </row>
    <row r="179" spans="1:5">
      <c r="A179" s="254" t="s">
        <v>68</v>
      </c>
      <c r="B179" s="154">
        <v>385.6</v>
      </c>
      <c r="C179" s="255">
        <v>361.1</v>
      </c>
    </row>
    <row r="180" spans="1:5">
      <c r="A180" s="256" t="s">
        <v>70</v>
      </c>
      <c r="B180" s="155">
        <v>20.100000000000001</v>
      </c>
      <c r="C180" s="257">
        <v>18.100000000000001</v>
      </c>
    </row>
    <row r="182" spans="1:5" ht="15">
      <c r="A182" s="5" t="s">
        <v>262</v>
      </c>
    </row>
    <row r="183" spans="1:5">
      <c r="A183" s="8"/>
    </row>
    <row r="184" spans="1:5" ht="15.75" thickBot="1">
      <c r="A184" s="258" t="s">
        <v>28</v>
      </c>
      <c r="B184" s="261" t="s">
        <v>24</v>
      </c>
      <c r="C184" s="259" t="s">
        <v>26</v>
      </c>
    </row>
    <row r="185" spans="1:5">
      <c r="A185" s="13" t="s">
        <v>263</v>
      </c>
      <c r="B185" s="260"/>
      <c r="C185" s="158"/>
      <c r="E185" s="11"/>
    </row>
    <row r="186" spans="1:5">
      <c r="A186" s="20" t="s">
        <v>71</v>
      </c>
      <c r="B186" s="59">
        <v>22</v>
      </c>
      <c r="C186" s="59">
        <v>14</v>
      </c>
    </row>
    <row r="187" spans="1:5">
      <c r="A187" s="20" t="s">
        <v>72</v>
      </c>
      <c r="B187" s="59">
        <v>68</v>
      </c>
      <c r="C187" s="59">
        <v>53</v>
      </c>
    </row>
    <row r="188" spans="1:5">
      <c r="A188" s="20" t="s">
        <v>73</v>
      </c>
      <c r="B188" s="59">
        <v>18</v>
      </c>
      <c r="C188" s="59">
        <v>14</v>
      </c>
    </row>
    <row r="189" spans="1:5">
      <c r="A189" s="20" t="s">
        <v>74</v>
      </c>
      <c r="B189" s="59">
        <v>28</v>
      </c>
      <c r="C189" s="59">
        <v>25</v>
      </c>
    </row>
    <row r="190" spans="1:5">
      <c r="A190" s="23"/>
      <c r="B190" s="160"/>
      <c r="C190" s="160"/>
    </row>
    <row r="191" spans="1:5" ht="15">
      <c r="A191" s="5" t="s">
        <v>261</v>
      </c>
      <c r="B191" s="24"/>
    </row>
    <row r="192" spans="1:5">
      <c r="A192" s="8"/>
      <c r="B192" s="24"/>
    </row>
    <row r="193" spans="1:27" ht="15.75" thickBot="1">
      <c r="A193" s="12" t="s">
        <v>28</v>
      </c>
      <c r="B193" s="58" t="s">
        <v>24</v>
      </c>
      <c r="C193" s="60" t="s">
        <v>26</v>
      </c>
    </row>
    <row r="194" spans="1:27">
      <c r="A194" s="13" t="s">
        <v>79</v>
      </c>
      <c r="B194" s="14">
        <v>41</v>
      </c>
      <c r="C194" s="21">
        <v>38</v>
      </c>
    </row>
    <row r="195" spans="1:27">
      <c r="A195" s="13" t="s">
        <v>75</v>
      </c>
      <c r="B195" s="14">
        <v>447</v>
      </c>
      <c r="C195" s="21">
        <v>355</v>
      </c>
    </row>
    <row r="196" spans="1:27">
      <c r="A196" s="15" t="s">
        <v>76</v>
      </c>
      <c r="B196" s="16">
        <v>23</v>
      </c>
      <c r="C196" s="22">
        <v>4</v>
      </c>
    </row>
    <row r="197" spans="1:27">
      <c r="A197" s="15" t="s">
        <v>77</v>
      </c>
      <c r="B197" s="56">
        <v>460</v>
      </c>
      <c r="C197" s="21">
        <v>366</v>
      </c>
    </row>
    <row r="198" spans="1:27">
      <c r="A198" s="13" t="s">
        <v>78</v>
      </c>
      <c r="B198" s="57">
        <v>230.7</v>
      </c>
      <c r="C198" s="22">
        <v>159.1</v>
      </c>
    </row>
    <row r="199" spans="1:27">
      <c r="A199" s="35"/>
      <c r="B199" s="161"/>
      <c r="C199" s="162"/>
    </row>
    <row r="200" spans="1:27" ht="15">
      <c r="A200" s="3" t="s">
        <v>264</v>
      </c>
      <c r="B200" s="23"/>
      <c r="C200" s="2"/>
    </row>
    <row r="201" spans="1:27">
      <c r="A201" s="9"/>
      <c r="B201" s="23"/>
      <c r="C201" s="2"/>
    </row>
    <row r="202" spans="1:27" ht="57">
      <c r="A202" s="18" t="s">
        <v>28</v>
      </c>
      <c r="B202" s="18" t="s">
        <v>91</v>
      </c>
      <c r="C202" s="62" t="s">
        <v>80</v>
      </c>
      <c r="D202" s="62" t="s">
        <v>92</v>
      </c>
      <c r="E202" s="62" t="s">
        <v>81</v>
      </c>
      <c r="F202" s="62" t="s">
        <v>93</v>
      </c>
      <c r="G202" s="62" t="s">
        <v>90</v>
      </c>
      <c r="J202" s="8"/>
      <c r="K202" s="8"/>
      <c r="L202" s="8"/>
      <c r="N202" s="7"/>
      <c r="O202" s="7"/>
      <c r="P202" s="7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>
      <c r="A203" s="63" t="s">
        <v>43</v>
      </c>
      <c r="B203" s="64">
        <v>41</v>
      </c>
      <c r="C203" s="65">
        <v>46</v>
      </c>
      <c r="D203" s="134">
        <v>361.1</v>
      </c>
      <c r="E203" s="135">
        <v>1318.8</v>
      </c>
      <c r="F203" s="136">
        <v>19</v>
      </c>
      <c r="G203" s="137">
        <v>117.9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s="61" customFormat="1">
      <c r="A204" s="63" t="s">
        <v>82</v>
      </c>
      <c r="B204" s="64">
        <v>3</v>
      </c>
      <c r="C204" s="65">
        <v>5</v>
      </c>
      <c r="D204" s="138">
        <v>201</v>
      </c>
      <c r="E204" s="135">
        <v>812.2</v>
      </c>
      <c r="F204" s="138">
        <v>2.2000000000000002</v>
      </c>
      <c r="G204" s="138">
        <v>40.299999999999997</v>
      </c>
      <c r="H204" s="139"/>
      <c r="I204" s="139"/>
      <c r="J204" s="139"/>
      <c r="K204" s="139"/>
      <c r="L204" s="139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>
      <c r="A205" s="63" t="s">
        <v>83</v>
      </c>
      <c r="B205" s="66">
        <v>4</v>
      </c>
      <c r="C205" s="65">
        <v>3</v>
      </c>
      <c r="D205" s="138">
        <v>7.6</v>
      </c>
      <c r="E205" s="135">
        <v>16</v>
      </c>
      <c r="F205" s="138">
        <v>2.1</v>
      </c>
      <c r="G205" s="138">
        <v>3.8</v>
      </c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>
      <c r="A206" s="63" t="s">
        <v>84</v>
      </c>
      <c r="B206" s="66">
        <v>19</v>
      </c>
      <c r="C206" s="65">
        <v>23</v>
      </c>
      <c r="D206" s="138">
        <v>45.8</v>
      </c>
      <c r="E206" s="135">
        <v>196.3</v>
      </c>
      <c r="F206" s="134">
        <v>5</v>
      </c>
      <c r="G206" s="138">
        <v>27.5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>
      <c r="A207" s="63" t="s">
        <v>85</v>
      </c>
      <c r="B207" s="66">
        <v>3</v>
      </c>
      <c r="C207" s="65">
        <v>5</v>
      </c>
      <c r="D207" s="138">
        <v>21</v>
      </c>
      <c r="E207" s="135">
        <v>47.9</v>
      </c>
      <c r="F207" s="138">
        <v>5.7</v>
      </c>
      <c r="G207" s="138">
        <v>16.7</v>
      </c>
    </row>
    <row r="208" spans="1:27" s="61" customFormat="1">
      <c r="A208" s="63" t="s">
        <v>86</v>
      </c>
      <c r="B208" s="66">
        <v>2</v>
      </c>
      <c r="C208" s="65" t="s">
        <v>89</v>
      </c>
      <c r="D208" s="138">
        <v>11.7</v>
      </c>
      <c r="E208" s="135" t="s">
        <v>89</v>
      </c>
      <c r="F208" s="138">
        <v>1.3</v>
      </c>
      <c r="G208" s="138" t="s">
        <v>89</v>
      </c>
      <c r="H208" s="139"/>
      <c r="I208" s="139"/>
      <c r="J208" s="139"/>
      <c r="K208" s="139"/>
      <c r="L208" s="139"/>
    </row>
    <row r="209" spans="1:7">
      <c r="A209" s="63" t="s">
        <v>87</v>
      </c>
      <c r="B209" s="67">
        <v>9</v>
      </c>
      <c r="C209" s="65">
        <v>9</v>
      </c>
      <c r="D209" s="138">
        <v>73.900000000000006</v>
      </c>
      <c r="E209" s="135">
        <v>246</v>
      </c>
      <c r="F209" s="138">
        <v>2.7</v>
      </c>
      <c r="G209" s="138">
        <v>29.5</v>
      </c>
    </row>
    <row r="210" spans="1:7">
      <c r="A210" s="63" t="s">
        <v>88</v>
      </c>
      <c r="B210" s="67">
        <v>1</v>
      </c>
      <c r="C210" s="65">
        <v>1</v>
      </c>
      <c r="D210" s="138" t="s">
        <v>89</v>
      </c>
      <c r="E210" s="135">
        <v>0.5</v>
      </c>
      <c r="F210" s="140" t="s">
        <v>89</v>
      </c>
      <c r="G210" s="140">
        <v>0.1</v>
      </c>
    </row>
    <row r="211" spans="1:7">
      <c r="A211" s="163"/>
      <c r="B211" s="164"/>
      <c r="C211" s="165"/>
      <c r="D211" s="166"/>
      <c r="E211" s="167"/>
      <c r="F211" s="166"/>
      <c r="G211" s="166"/>
    </row>
    <row r="212" spans="1:7" ht="15">
      <c r="A212" s="70" t="s">
        <v>265</v>
      </c>
      <c r="B212" s="26"/>
      <c r="C212" s="25"/>
    </row>
    <row r="213" spans="1:7">
      <c r="A213" s="10"/>
      <c r="B213" s="26"/>
      <c r="C213" s="25"/>
    </row>
    <row r="214" spans="1:7" ht="15">
      <c r="A214" s="207" t="s">
        <v>28</v>
      </c>
      <c r="B214" s="262" t="s">
        <v>100</v>
      </c>
      <c r="C214" s="263" t="s">
        <v>26</v>
      </c>
    </row>
    <row r="215" spans="1:7">
      <c r="A215" s="212" t="s">
        <v>94</v>
      </c>
      <c r="B215" s="68">
        <v>18</v>
      </c>
      <c r="C215" s="264">
        <v>17</v>
      </c>
    </row>
    <row r="216" spans="1:7">
      <c r="A216" s="184" t="s">
        <v>95</v>
      </c>
      <c r="B216" s="68"/>
      <c r="C216" s="264"/>
    </row>
    <row r="217" spans="1:7">
      <c r="A217" s="184" t="s">
        <v>99</v>
      </c>
      <c r="B217" s="68">
        <v>2</v>
      </c>
      <c r="C217" s="264">
        <v>2</v>
      </c>
    </row>
    <row r="218" spans="1:7">
      <c r="A218" s="184" t="s">
        <v>96</v>
      </c>
      <c r="B218" s="68">
        <v>2</v>
      </c>
      <c r="C218" s="264">
        <v>2</v>
      </c>
    </row>
    <row r="219" spans="1:7">
      <c r="A219" s="265" t="s">
        <v>97</v>
      </c>
      <c r="B219" s="28">
        <v>493.7</v>
      </c>
      <c r="C219" s="266">
        <v>1994.1</v>
      </c>
    </row>
    <row r="220" spans="1:7" ht="28.5">
      <c r="A220" s="267" t="s">
        <v>98</v>
      </c>
      <c r="B220" s="28">
        <v>13.9</v>
      </c>
      <c r="C220" s="266">
        <v>214.5</v>
      </c>
    </row>
    <row r="221" spans="1:7">
      <c r="A221" s="184" t="s">
        <v>99</v>
      </c>
      <c r="B221" s="28">
        <v>284.10000000000002</v>
      </c>
      <c r="C221" s="266">
        <v>1343.2</v>
      </c>
    </row>
    <row r="222" spans="1:7" ht="13.5" customHeight="1">
      <c r="A222" s="213" t="s">
        <v>96</v>
      </c>
      <c r="B222" s="29">
        <v>158.30000000000001</v>
      </c>
      <c r="C222" s="268">
        <v>255.6</v>
      </c>
    </row>
    <row r="223" spans="1:7">
      <c r="A223" s="6"/>
    </row>
    <row r="224" spans="1:7" ht="15">
      <c r="A224" s="3" t="s">
        <v>295</v>
      </c>
    </row>
    <row r="225" spans="1:19">
      <c r="A225" s="6"/>
    </row>
    <row r="226" spans="1:19" ht="27" customHeight="1">
      <c r="A226" s="207" t="s">
        <v>28</v>
      </c>
      <c r="B226" s="229" t="s">
        <v>266</v>
      </c>
      <c r="C226" s="208" t="s">
        <v>267</v>
      </c>
    </row>
    <row r="227" spans="1:19" ht="27" customHeight="1">
      <c r="A227" s="212" t="s">
        <v>101</v>
      </c>
      <c r="B227" s="269">
        <v>27</v>
      </c>
      <c r="C227" s="270">
        <v>3</v>
      </c>
    </row>
    <row r="228" spans="1:19" ht="28.5">
      <c r="A228" s="212" t="s">
        <v>102</v>
      </c>
      <c r="B228" s="30">
        <v>15</v>
      </c>
      <c r="C228" s="271">
        <v>5.5</v>
      </c>
    </row>
    <row r="229" spans="1:19">
      <c r="A229" s="212" t="s">
        <v>103</v>
      </c>
      <c r="B229" s="30">
        <v>119.7</v>
      </c>
      <c r="C229" s="271">
        <v>56.6</v>
      </c>
    </row>
    <row r="230" spans="1:19">
      <c r="A230" s="272" t="s">
        <v>104</v>
      </c>
      <c r="B230" s="30"/>
      <c r="C230" s="271"/>
    </row>
    <row r="231" spans="1:19">
      <c r="A231" s="273" t="s">
        <v>105</v>
      </c>
      <c r="B231" s="274">
        <v>2751.9</v>
      </c>
      <c r="C231" s="275">
        <v>1543.9</v>
      </c>
    </row>
    <row r="232" spans="1:19">
      <c r="A232" s="6"/>
    </row>
    <row r="233" spans="1:19" ht="15">
      <c r="A233" s="5" t="s">
        <v>268</v>
      </c>
      <c r="B233" s="25"/>
      <c r="C233" s="25"/>
    </row>
    <row r="234" spans="1:19">
      <c r="A234" s="8"/>
      <c r="B234" s="25"/>
      <c r="C234" s="25"/>
    </row>
    <row r="235" spans="1:19" ht="59.25">
      <c r="A235" s="207" t="s">
        <v>28</v>
      </c>
      <c r="B235" s="229" t="s">
        <v>106</v>
      </c>
      <c r="C235" s="281" t="s">
        <v>107</v>
      </c>
      <c r="D235" s="281" t="s">
        <v>108</v>
      </c>
      <c r="E235" s="282" t="s">
        <v>271</v>
      </c>
      <c r="F235" s="281" t="s">
        <v>109</v>
      </c>
      <c r="G235" s="281" t="s">
        <v>110</v>
      </c>
      <c r="H235" s="281" t="s">
        <v>111</v>
      </c>
      <c r="I235" s="283" t="s">
        <v>270</v>
      </c>
    </row>
    <row r="236" spans="1:19">
      <c r="A236" s="284" t="s">
        <v>43</v>
      </c>
      <c r="B236" s="59">
        <v>10</v>
      </c>
      <c r="C236" s="92">
        <v>8</v>
      </c>
      <c r="D236" s="159">
        <v>4894</v>
      </c>
      <c r="E236" s="159">
        <v>5235</v>
      </c>
      <c r="F236" s="159">
        <v>2405</v>
      </c>
      <c r="G236" s="159">
        <v>2114</v>
      </c>
      <c r="H236" s="74">
        <v>536.6</v>
      </c>
      <c r="I236" s="252">
        <v>451.4</v>
      </c>
      <c r="L236" s="133"/>
      <c r="M236" s="102"/>
      <c r="N236" s="102"/>
      <c r="O236" s="102"/>
      <c r="P236" s="102"/>
      <c r="Q236" s="102"/>
      <c r="R236" s="102"/>
      <c r="S236" s="102"/>
    </row>
    <row r="237" spans="1:19">
      <c r="A237" s="284" t="s">
        <v>112</v>
      </c>
      <c r="B237" s="59">
        <v>4</v>
      </c>
      <c r="C237" s="92">
        <v>3</v>
      </c>
      <c r="D237" s="159">
        <v>1795</v>
      </c>
      <c r="E237" s="159">
        <v>1765</v>
      </c>
      <c r="F237" s="159">
        <v>1145</v>
      </c>
      <c r="G237" s="159">
        <v>1024</v>
      </c>
      <c r="H237" s="74">
        <v>193.4</v>
      </c>
      <c r="I237" s="252">
        <v>175.3</v>
      </c>
    </row>
    <row r="238" spans="1:19">
      <c r="A238" s="284" t="s">
        <v>113</v>
      </c>
      <c r="B238" s="59">
        <v>3</v>
      </c>
      <c r="C238" s="92">
        <v>2</v>
      </c>
      <c r="D238" s="159">
        <v>415</v>
      </c>
      <c r="E238" s="159">
        <v>588</v>
      </c>
      <c r="F238" s="159">
        <v>938</v>
      </c>
      <c r="G238" s="159">
        <v>708</v>
      </c>
      <c r="H238" s="74">
        <v>98.2</v>
      </c>
      <c r="I238" s="252">
        <v>59.7</v>
      </c>
    </row>
    <row r="239" spans="1:19">
      <c r="A239" s="284" t="s">
        <v>114</v>
      </c>
      <c r="B239" s="59">
        <v>1</v>
      </c>
      <c r="C239" s="92">
        <v>1</v>
      </c>
      <c r="D239" s="159">
        <v>1074</v>
      </c>
      <c r="E239" s="159">
        <v>1274</v>
      </c>
      <c r="F239" s="159">
        <v>90</v>
      </c>
      <c r="G239" s="159">
        <v>118</v>
      </c>
      <c r="H239" s="74">
        <v>85.8</v>
      </c>
      <c r="I239" s="252">
        <v>82.5</v>
      </c>
    </row>
    <row r="240" spans="1:19">
      <c r="A240" s="284" t="s">
        <v>115</v>
      </c>
      <c r="B240" s="59">
        <v>1</v>
      </c>
      <c r="C240" s="92">
        <v>1</v>
      </c>
      <c r="D240" s="159">
        <v>853</v>
      </c>
      <c r="E240" s="159">
        <v>850</v>
      </c>
      <c r="F240" s="159">
        <v>116</v>
      </c>
      <c r="G240" s="159">
        <v>169</v>
      </c>
      <c r="H240" s="74">
        <v>79.7</v>
      </c>
      <c r="I240" s="252">
        <v>90.7</v>
      </c>
    </row>
    <row r="241" spans="1:11">
      <c r="A241" s="284" t="s">
        <v>116</v>
      </c>
      <c r="B241" s="59">
        <v>1</v>
      </c>
      <c r="C241" s="92">
        <v>1</v>
      </c>
      <c r="D241" s="159">
        <v>757</v>
      </c>
      <c r="E241" s="159">
        <v>758</v>
      </c>
      <c r="F241" s="159">
        <v>66</v>
      </c>
      <c r="G241" s="159">
        <v>95</v>
      </c>
      <c r="H241" s="74">
        <v>29.6</v>
      </c>
      <c r="I241" s="252">
        <v>43.1</v>
      </c>
    </row>
    <row r="242" spans="1:11">
      <c r="A242" s="285" t="s">
        <v>117</v>
      </c>
      <c r="B242" s="286" t="s">
        <v>89</v>
      </c>
      <c r="C242" s="287" t="s">
        <v>89</v>
      </c>
      <c r="D242" s="288" t="s">
        <v>89</v>
      </c>
      <c r="E242" s="289" t="s">
        <v>89</v>
      </c>
      <c r="F242" s="288">
        <v>50</v>
      </c>
      <c r="G242" s="289" t="s">
        <v>89</v>
      </c>
      <c r="H242" s="157">
        <v>50</v>
      </c>
      <c r="I242" s="290" t="s">
        <v>89</v>
      </c>
    </row>
    <row r="243" spans="1:11" ht="15">
      <c r="A243" s="71" t="s">
        <v>269</v>
      </c>
      <c r="B243" s="72"/>
      <c r="C243" s="31"/>
      <c r="D243" s="112"/>
      <c r="E243" s="112"/>
      <c r="F243" s="112"/>
      <c r="G243" s="112"/>
      <c r="H243" s="112"/>
      <c r="I243" s="112"/>
    </row>
    <row r="244" spans="1:11" ht="15">
      <c r="A244" s="71"/>
      <c r="B244" s="73"/>
      <c r="C244" s="31"/>
      <c r="D244" s="112"/>
      <c r="E244" s="112"/>
      <c r="F244" s="112"/>
      <c r="G244" s="112"/>
      <c r="H244" s="112"/>
      <c r="I244" s="112"/>
    </row>
    <row r="245" spans="1:11" ht="15">
      <c r="A245" s="3" t="s">
        <v>274</v>
      </c>
      <c r="B245" s="24"/>
      <c r="C245" s="31"/>
    </row>
    <row r="246" spans="1:11">
      <c r="A246" s="6"/>
      <c r="B246" s="24"/>
      <c r="C246" s="31"/>
    </row>
    <row r="247" spans="1:11" ht="15">
      <c r="A247" s="207" t="s">
        <v>28</v>
      </c>
      <c r="B247" s="229" t="s">
        <v>275</v>
      </c>
      <c r="C247" s="208" t="s">
        <v>276</v>
      </c>
      <c r="E247" s="112"/>
      <c r="F247" s="112"/>
      <c r="G247" s="112"/>
      <c r="H247" s="112"/>
      <c r="I247" s="112"/>
      <c r="J247" s="112"/>
      <c r="K247" s="112"/>
    </row>
    <row r="248" spans="1:11">
      <c r="A248" s="276" t="s">
        <v>133</v>
      </c>
      <c r="B248" s="75">
        <v>41</v>
      </c>
      <c r="C248" s="277">
        <v>1070</v>
      </c>
      <c r="E248" s="169"/>
      <c r="F248" s="31"/>
      <c r="G248" s="112"/>
      <c r="H248" s="112"/>
      <c r="I248" s="112"/>
      <c r="J248" s="112"/>
      <c r="K248" s="112"/>
    </row>
    <row r="249" spans="1:11">
      <c r="A249" s="276" t="s">
        <v>134</v>
      </c>
      <c r="B249" s="75">
        <v>86</v>
      </c>
      <c r="C249" s="277">
        <v>2790</v>
      </c>
      <c r="E249" s="169"/>
      <c r="F249" s="31"/>
      <c r="G249" s="112"/>
      <c r="H249" s="112"/>
      <c r="I249" s="112"/>
      <c r="J249" s="112"/>
      <c r="K249" s="112"/>
    </row>
    <row r="250" spans="1:11">
      <c r="A250" s="276" t="s">
        <v>135</v>
      </c>
      <c r="B250" s="75">
        <v>40</v>
      </c>
      <c r="C250" s="277">
        <v>908</v>
      </c>
      <c r="E250" s="169"/>
      <c r="F250" s="31"/>
      <c r="G250" s="112"/>
      <c r="H250" s="112"/>
      <c r="I250" s="112"/>
      <c r="J250" s="112"/>
      <c r="K250" s="112"/>
    </row>
    <row r="251" spans="1:11">
      <c r="A251" s="278" t="s">
        <v>136</v>
      </c>
      <c r="B251" s="279">
        <v>303</v>
      </c>
      <c r="C251" s="280">
        <v>11363</v>
      </c>
      <c r="E251" s="112"/>
      <c r="F251" s="112"/>
      <c r="G251" s="112"/>
      <c r="H251" s="112"/>
      <c r="I251" s="112"/>
      <c r="J251" s="112"/>
      <c r="K251" s="112"/>
    </row>
    <row r="252" spans="1:11">
      <c r="A252" s="6"/>
      <c r="B252" s="24"/>
      <c r="C252" s="31"/>
      <c r="E252" s="112"/>
      <c r="F252" s="112"/>
      <c r="G252" s="112"/>
      <c r="H252" s="112"/>
      <c r="I252" s="112"/>
      <c r="J252" s="112"/>
      <c r="K252" s="112"/>
    </row>
    <row r="253" spans="1:11" ht="15">
      <c r="A253" s="3" t="s">
        <v>272</v>
      </c>
      <c r="B253" s="39"/>
      <c r="C253" s="39"/>
      <c r="E253" s="112"/>
      <c r="F253" s="112"/>
      <c r="G253" s="112"/>
      <c r="H253" s="112"/>
      <c r="I253" s="112"/>
      <c r="J253" s="112"/>
      <c r="K253" s="112"/>
    </row>
    <row r="254" spans="1:11">
      <c r="A254" s="6"/>
      <c r="B254" s="39"/>
      <c r="C254" s="39"/>
    </row>
    <row r="255" spans="1:11" ht="45">
      <c r="A255" s="207" t="s">
        <v>28</v>
      </c>
      <c r="B255" s="229" t="s">
        <v>118</v>
      </c>
      <c r="C255" s="229" t="s">
        <v>123</v>
      </c>
      <c r="D255" s="229" t="s">
        <v>119</v>
      </c>
      <c r="E255" s="229" t="s">
        <v>122</v>
      </c>
      <c r="F255" s="229" t="s">
        <v>120</v>
      </c>
      <c r="G255" s="208" t="s">
        <v>121</v>
      </c>
    </row>
    <row r="256" spans="1:11">
      <c r="A256" s="291" t="s">
        <v>43</v>
      </c>
      <c r="B256" s="32">
        <v>352</v>
      </c>
      <c r="C256" s="32">
        <v>277</v>
      </c>
      <c r="D256" s="91">
        <v>23128</v>
      </c>
      <c r="E256" s="91">
        <v>22126</v>
      </c>
      <c r="F256" s="91">
        <v>1281092</v>
      </c>
      <c r="G256" s="292">
        <v>1305653</v>
      </c>
    </row>
    <row r="257" spans="1:12" ht="15">
      <c r="A257" s="291" t="s">
        <v>95</v>
      </c>
      <c r="B257" s="88"/>
      <c r="C257" s="32"/>
      <c r="D257" s="293"/>
      <c r="E257" s="293"/>
      <c r="F257" s="293"/>
      <c r="G257" s="294"/>
    </row>
    <row r="258" spans="1:12">
      <c r="A258" s="212" t="s">
        <v>124</v>
      </c>
      <c r="B258" s="32">
        <v>113</v>
      </c>
      <c r="C258" s="32">
        <v>112</v>
      </c>
      <c r="D258" s="91">
        <v>11179</v>
      </c>
      <c r="E258" s="91">
        <v>12726</v>
      </c>
      <c r="F258" s="91">
        <v>892250</v>
      </c>
      <c r="G258" s="292">
        <v>1016173</v>
      </c>
    </row>
    <row r="259" spans="1:12">
      <c r="A259" s="212" t="s">
        <v>125</v>
      </c>
      <c r="B259" s="88">
        <v>11</v>
      </c>
      <c r="C259" s="32">
        <v>7</v>
      </c>
      <c r="D259" s="91">
        <v>319</v>
      </c>
      <c r="E259" s="91">
        <v>218</v>
      </c>
      <c r="F259" s="91">
        <v>22459</v>
      </c>
      <c r="G259" s="292">
        <v>13987</v>
      </c>
    </row>
    <row r="260" spans="1:12">
      <c r="A260" s="212" t="s">
        <v>126</v>
      </c>
      <c r="B260" s="90">
        <v>3</v>
      </c>
      <c r="C260" s="91">
        <v>5</v>
      </c>
      <c r="D260" s="91">
        <v>82</v>
      </c>
      <c r="E260" s="91">
        <v>171</v>
      </c>
      <c r="F260" s="91">
        <v>3062</v>
      </c>
      <c r="G260" s="292">
        <v>8010</v>
      </c>
    </row>
    <row r="261" spans="1:12">
      <c r="A261" s="212" t="s">
        <v>127</v>
      </c>
      <c r="B261" s="90">
        <v>5</v>
      </c>
      <c r="C261" s="91">
        <v>3</v>
      </c>
      <c r="D261" s="91">
        <v>317</v>
      </c>
      <c r="E261" s="91">
        <v>237</v>
      </c>
      <c r="F261" s="91">
        <v>11000</v>
      </c>
      <c r="G261" s="292">
        <v>1914</v>
      </c>
    </row>
    <row r="262" spans="1:12">
      <c r="A262" s="212" t="s">
        <v>128</v>
      </c>
      <c r="B262" s="91">
        <v>11</v>
      </c>
      <c r="C262" s="91">
        <v>7</v>
      </c>
      <c r="D262" s="91">
        <v>1163</v>
      </c>
      <c r="E262" s="91">
        <v>812</v>
      </c>
      <c r="F262" s="91">
        <v>22164</v>
      </c>
      <c r="G262" s="292">
        <v>12170</v>
      </c>
    </row>
    <row r="263" spans="1:12">
      <c r="A263" s="212" t="s">
        <v>129</v>
      </c>
      <c r="B263" s="91">
        <v>6</v>
      </c>
      <c r="C263" s="91">
        <v>3</v>
      </c>
      <c r="D263" s="91">
        <v>660</v>
      </c>
      <c r="E263" s="91">
        <v>373</v>
      </c>
      <c r="F263" s="91">
        <v>1104</v>
      </c>
      <c r="G263" s="292">
        <v>1402</v>
      </c>
    </row>
    <row r="264" spans="1:12">
      <c r="A264" s="212" t="s">
        <v>130</v>
      </c>
      <c r="B264" s="32">
        <v>11</v>
      </c>
      <c r="C264" s="32">
        <v>8</v>
      </c>
      <c r="D264" s="91">
        <v>1257</v>
      </c>
      <c r="E264" s="91">
        <v>692</v>
      </c>
      <c r="F264" s="91">
        <v>20217</v>
      </c>
      <c r="G264" s="292">
        <v>5360</v>
      </c>
    </row>
    <row r="265" spans="1:12">
      <c r="A265" s="212" t="s">
        <v>131</v>
      </c>
      <c r="B265" s="32">
        <v>10</v>
      </c>
      <c r="C265" s="32">
        <v>6</v>
      </c>
      <c r="D265" s="91">
        <v>557</v>
      </c>
      <c r="E265" s="91">
        <v>243</v>
      </c>
      <c r="F265" s="91">
        <v>34125</v>
      </c>
      <c r="G265" s="292">
        <v>10297</v>
      </c>
    </row>
    <row r="266" spans="1:12">
      <c r="A266" s="212" t="s">
        <v>132</v>
      </c>
      <c r="B266" s="88">
        <v>28</v>
      </c>
      <c r="C266" s="32">
        <v>22</v>
      </c>
      <c r="D266" s="91">
        <v>517</v>
      </c>
      <c r="E266" s="91">
        <v>426</v>
      </c>
      <c r="F266" s="91">
        <v>13465</v>
      </c>
      <c r="G266" s="292">
        <v>8598</v>
      </c>
    </row>
    <row r="267" spans="1:12">
      <c r="A267" s="295" t="s">
        <v>213</v>
      </c>
      <c r="B267" s="89">
        <v>24</v>
      </c>
      <c r="C267" s="89">
        <v>17</v>
      </c>
      <c r="D267" s="242">
        <v>381</v>
      </c>
      <c r="E267" s="242">
        <v>309</v>
      </c>
      <c r="F267" s="242">
        <v>3109</v>
      </c>
      <c r="G267" s="296">
        <v>1939</v>
      </c>
    </row>
    <row r="268" spans="1:12">
      <c r="A268" s="168" t="s">
        <v>273</v>
      </c>
    </row>
    <row r="270" spans="1:12" ht="15">
      <c r="A270" s="5" t="s">
        <v>277</v>
      </c>
      <c r="B270" s="39"/>
    </row>
    <row r="271" spans="1:12">
      <c r="A271" s="8"/>
      <c r="B271" s="39"/>
    </row>
    <row r="272" spans="1:12" ht="15">
      <c r="A272" s="207" t="s">
        <v>28</v>
      </c>
      <c r="B272" s="208" t="s">
        <v>278</v>
      </c>
      <c r="C272" s="39"/>
      <c r="L272" s="1"/>
    </row>
    <row r="273" spans="1:24">
      <c r="A273" s="297">
        <v>2015</v>
      </c>
      <c r="B273" s="298">
        <v>591.79999999999995</v>
      </c>
      <c r="C273" s="39"/>
      <c r="L273" s="1"/>
    </row>
    <row r="274" spans="1:24">
      <c r="A274" s="297">
        <v>2016</v>
      </c>
      <c r="B274" s="299">
        <v>639.5</v>
      </c>
      <c r="C274" s="39"/>
      <c r="L274" s="1"/>
    </row>
    <row r="275" spans="1:24">
      <c r="A275" s="265">
        <v>2017</v>
      </c>
      <c r="B275" s="299">
        <v>728.5</v>
      </c>
      <c r="C275" s="39"/>
      <c r="L275" s="1"/>
    </row>
    <row r="276" spans="1:24">
      <c r="A276" s="265">
        <v>2018</v>
      </c>
      <c r="B276" s="298">
        <v>769.2</v>
      </c>
      <c r="C276" s="39"/>
      <c r="L276" s="1"/>
    </row>
    <row r="277" spans="1:24">
      <c r="A277" s="265">
        <v>2019</v>
      </c>
      <c r="B277" s="298">
        <v>868.5</v>
      </c>
      <c r="C277" s="39"/>
      <c r="L277" s="1"/>
    </row>
    <row r="278" spans="1:24">
      <c r="A278" s="265">
        <v>2020</v>
      </c>
      <c r="B278" s="298">
        <v>945.9</v>
      </c>
      <c r="C278" s="39"/>
      <c r="L278" s="1"/>
    </row>
    <row r="279" spans="1:24">
      <c r="A279" s="297">
        <v>2021</v>
      </c>
      <c r="B279" s="299">
        <v>1044.5999999999999</v>
      </c>
      <c r="C279" s="39"/>
      <c r="L279" s="1"/>
    </row>
    <row r="280" spans="1:24">
      <c r="A280" s="300">
        <v>2022</v>
      </c>
      <c r="B280" s="301">
        <v>1138.5</v>
      </c>
      <c r="C280" s="39"/>
      <c r="L280" s="1"/>
    </row>
    <row r="282" spans="1:24" ht="15">
      <c r="A282" s="5" t="s">
        <v>296</v>
      </c>
      <c r="B282" s="39"/>
    </row>
    <row r="283" spans="1:24" ht="14.25" customHeight="1">
      <c r="A283" s="8"/>
      <c r="B283" s="39"/>
      <c r="Q283" s="170"/>
      <c r="R283" s="170"/>
      <c r="S283" s="170"/>
      <c r="T283" s="170"/>
      <c r="U283" s="170"/>
      <c r="V283" s="170"/>
      <c r="W283" s="170"/>
      <c r="X283" s="170"/>
    </row>
    <row r="284" spans="1:24" ht="20.25">
      <c r="A284" s="207" t="s">
        <v>28</v>
      </c>
      <c r="B284" s="229" t="s">
        <v>176</v>
      </c>
      <c r="C284" s="302" t="s">
        <v>25</v>
      </c>
      <c r="F284" s="145"/>
      <c r="G284" s="145"/>
      <c r="H284" s="171"/>
      <c r="Q284" s="170"/>
      <c r="R284" s="170"/>
      <c r="S284" s="170"/>
      <c r="T284" s="170"/>
      <c r="U284" s="170"/>
      <c r="V284" s="170"/>
      <c r="W284" s="170"/>
      <c r="X284" s="170"/>
    </row>
    <row r="285" spans="1:24" ht="14.25" customHeight="1">
      <c r="A285" s="265" t="s">
        <v>137</v>
      </c>
      <c r="B285" s="68">
        <v>972</v>
      </c>
      <c r="C285" s="190">
        <v>874</v>
      </c>
      <c r="F285" s="172"/>
      <c r="G285" s="173"/>
      <c r="H285" s="112"/>
      <c r="Q285" s="170"/>
      <c r="R285" s="170"/>
      <c r="S285" s="170"/>
      <c r="T285" s="170"/>
      <c r="U285" s="170"/>
      <c r="V285" s="170"/>
      <c r="W285" s="170"/>
      <c r="X285" s="170"/>
    </row>
    <row r="286" spans="1:24" ht="14.25" customHeight="1">
      <c r="A286" s="186" t="s">
        <v>138</v>
      </c>
      <c r="B286" s="68">
        <v>1627</v>
      </c>
      <c r="C286" s="190">
        <v>1357</v>
      </c>
      <c r="F286" s="174"/>
      <c r="G286" s="173"/>
      <c r="H286" s="112"/>
      <c r="Q286" s="170"/>
      <c r="R286" s="170"/>
      <c r="S286" s="170"/>
      <c r="T286" s="170"/>
      <c r="U286" s="170"/>
      <c r="V286" s="170"/>
      <c r="W286" s="170"/>
      <c r="X286" s="170"/>
    </row>
    <row r="287" spans="1:24" ht="14.25" customHeight="1">
      <c r="A287" s="186" t="s">
        <v>139</v>
      </c>
      <c r="B287" s="68">
        <v>67839</v>
      </c>
      <c r="C287" s="190">
        <v>58906</v>
      </c>
      <c r="F287" s="174"/>
      <c r="G287" s="173"/>
      <c r="H287" s="112"/>
      <c r="Q287" s="170"/>
      <c r="R287" s="170"/>
      <c r="S287" s="170"/>
      <c r="T287" s="170"/>
      <c r="U287" s="170"/>
      <c r="V287" s="170"/>
      <c r="W287" s="170"/>
      <c r="X287" s="170"/>
    </row>
    <row r="288" spans="1:24" ht="14.25" customHeight="1">
      <c r="A288" s="186" t="s">
        <v>140</v>
      </c>
      <c r="B288" s="68">
        <v>67652</v>
      </c>
      <c r="C288" s="190">
        <v>60715</v>
      </c>
      <c r="F288" s="174"/>
      <c r="G288" s="173"/>
      <c r="H288" s="112"/>
      <c r="Q288" s="170"/>
      <c r="R288" s="170"/>
      <c r="S288" s="170"/>
      <c r="T288" s="170"/>
      <c r="U288" s="170"/>
      <c r="V288" s="170"/>
      <c r="W288" s="170"/>
      <c r="X288" s="170"/>
    </row>
    <row r="289" spans="1:24" ht="14.25" customHeight="1">
      <c r="A289" s="186" t="s">
        <v>141</v>
      </c>
      <c r="B289" s="68">
        <v>48212</v>
      </c>
      <c r="C289" s="190">
        <v>43352</v>
      </c>
      <c r="F289" s="174"/>
      <c r="G289" s="173"/>
      <c r="H289" s="112"/>
      <c r="Q289" s="170"/>
      <c r="R289" s="170"/>
      <c r="S289" s="170"/>
      <c r="T289" s="170"/>
      <c r="U289" s="170"/>
      <c r="V289" s="170"/>
      <c r="W289" s="170"/>
      <c r="X289" s="170"/>
    </row>
    <row r="290" spans="1:24">
      <c r="A290" s="186" t="s">
        <v>142</v>
      </c>
      <c r="B290" s="68">
        <v>1585</v>
      </c>
      <c r="C290" s="190">
        <v>1755</v>
      </c>
      <c r="F290" s="174"/>
      <c r="G290" s="173"/>
      <c r="H290" s="112"/>
    </row>
    <row r="291" spans="1:24">
      <c r="A291" s="303" t="s">
        <v>143</v>
      </c>
      <c r="B291" s="304">
        <v>1217</v>
      </c>
      <c r="C291" s="195">
        <v>939</v>
      </c>
      <c r="F291" s="174"/>
      <c r="G291" s="173"/>
      <c r="H291" s="112"/>
    </row>
    <row r="292" spans="1:24">
      <c r="A292" s="175"/>
      <c r="B292" s="176"/>
      <c r="C292" s="2"/>
      <c r="F292" s="174"/>
      <c r="G292" s="173"/>
      <c r="H292" s="112"/>
    </row>
    <row r="293" spans="1:24" ht="15">
      <c r="A293" s="143" t="s">
        <v>281</v>
      </c>
      <c r="B293" s="176"/>
      <c r="C293" s="2"/>
      <c r="F293" s="174"/>
      <c r="G293" s="173"/>
      <c r="H293" s="112"/>
    </row>
    <row r="294" spans="1:24">
      <c r="A294" s="175"/>
      <c r="B294" s="176"/>
      <c r="C294" s="2"/>
      <c r="F294" s="174"/>
      <c r="G294" s="173"/>
      <c r="H294" s="112"/>
    </row>
    <row r="295" spans="1:24" ht="15">
      <c r="A295" s="215" t="s">
        <v>297</v>
      </c>
      <c r="B295" s="217" t="s">
        <v>140</v>
      </c>
      <c r="C295" s="2"/>
      <c r="F295" s="174"/>
      <c r="G295" s="173"/>
      <c r="H295" s="112"/>
    </row>
    <row r="296" spans="1:24">
      <c r="A296" s="324" t="s">
        <v>282</v>
      </c>
      <c r="B296" s="326">
        <v>130</v>
      </c>
      <c r="C296" s="2"/>
      <c r="F296" s="174"/>
      <c r="G296" s="173"/>
      <c r="H296" s="112"/>
    </row>
    <row r="297" spans="1:24">
      <c r="A297" s="325" t="s">
        <v>283</v>
      </c>
      <c r="B297" s="327">
        <v>252</v>
      </c>
      <c r="C297" s="2"/>
      <c r="F297" s="174"/>
      <c r="G297" s="173"/>
      <c r="H297" s="112"/>
    </row>
    <row r="298" spans="1:24">
      <c r="A298" s="324" t="s">
        <v>284</v>
      </c>
      <c r="B298" s="326">
        <v>251</v>
      </c>
      <c r="C298" s="2"/>
      <c r="F298" s="174"/>
      <c r="G298" s="173"/>
      <c r="H298" s="112"/>
    </row>
    <row r="299" spans="1:24">
      <c r="A299" s="325" t="s">
        <v>285</v>
      </c>
      <c r="B299" s="327">
        <v>176</v>
      </c>
      <c r="C299" s="2"/>
      <c r="F299" s="174"/>
      <c r="G299" s="173"/>
      <c r="H299" s="112"/>
    </row>
    <row r="300" spans="1:24">
      <c r="A300" s="324" t="s">
        <v>286</v>
      </c>
      <c r="B300" s="326">
        <v>172</v>
      </c>
      <c r="C300" s="2"/>
      <c r="F300" s="174"/>
      <c r="G300" s="173"/>
      <c r="H300" s="112"/>
    </row>
    <row r="301" spans="1:24">
      <c r="A301" s="325" t="s">
        <v>287</v>
      </c>
      <c r="B301" s="327">
        <v>57</v>
      </c>
      <c r="C301" s="2"/>
      <c r="F301" s="174"/>
      <c r="G301" s="173"/>
      <c r="H301" s="112"/>
    </row>
    <row r="302" spans="1:24">
      <c r="A302" s="324" t="s">
        <v>288</v>
      </c>
      <c r="B302" s="326">
        <v>401</v>
      </c>
      <c r="C302" s="2"/>
      <c r="F302" s="174"/>
      <c r="G302" s="173"/>
      <c r="H302" s="112"/>
    </row>
    <row r="303" spans="1:24">
      <c r="B303" s="34"/>
      <c r="F303" s="112"/>
      <c r="G303" s="112"/>
      <c r="H303" s="112"/>
    </row>
    <row r="304" spans="1:24">
      <c r="A304" s="11"/>
    </row>
    <row r="305" spans="1:27" ht="15">
      <c r="A305" s="5" t="s">
        <v>279</v>
      </c>
      <c r="B305" s="39"/>
      <c r="Q305" s="3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</row>
    <row r="306" spans="1:27">
      <c r="A306" s="8"/>
      <c r="B306" s="39"/>
      <c r="Q306" s="6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</row>
    <row r="307" spans="1:27" ht="100.5" customHeight="1">
      <c r="A307" s="207" t="s">
        <v>28</v>
      </c>
      <c r="B307" s="229" t="s">
        <v>207</v>
      </c>
      <c r="C307" s="78" t="s">
        <v>144</v>
      </c>
      <c r="D307" s="78" t="s">
        <v>208</v>
      </c>
      <c r="E307" s="78" t="s">
        <v>146</v>
      </c>
      <c r="F307" s="78" t="s">
        <v>209</v>
      </c>
      <c r="G307" s="78" t="s">
        <v>147</v>
      </c>
      <c r="H307" s="78" t="s">
        <v>210</v>
      </c>
      <c r="I307" s="78" t="s">
        <v>145</v>
      </c>
      <c r="J307" s="78" t="s">
        <v>211</v>
      </c>
      <c r="K307" s="305" t="s">
        <v>175</v>
      </c>
      <c r="Q307" s="145"/>
      <c r="R307" s="145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spans="1:27">
      <c r="A308" s="284" t="s">
        <v>148</v>
      </c>
      <c r="B308" s="85">
        <v>546</v>
      </c>
      <c r="C308" s="85">
        <v>561</v>
      </c>
      <c r="D308" s="85">
        <v>76</v>
      </c>
      <c r="E308" s="85">
        <v>83</v>
      </c>
      <c r="F308" s="85">
        <v>280</v>
      </c>
      <c r="G308" s="85">
        <v>264</v>
      </c>
      <c r="H308" s="85">
        <v>10</v>
      </c>
      <c r="I308" s="85">
        <v>12</v>
      </c>
      <c r="J308" s="85">
        <v>23</v>
      </c>
      <c r="K308" s="306">
        <v>12</v>
      </c>
      <c r="Q308" s="178"/>
      <c r="R308" s="179"/>
      <c r="S308" s="179"/>
      <c r="T308" s="179"/>
      <c r="U308" s="179"/>
      <c r="V308" s="179"/>
      <c r="W308" s="179"/>
      <c r="X308" s="179"/>
      <c r="Y308" s="179"/>
      <c r="Z308" s="179"/>
      <c r="AA308" s="179"/>
    </row>
    <row r="309" spans="1:27">
      <c r="A309" s="284" t="s">
        <v>280</v>
      </c>
      <c r="B309" s="85">
        <v>619</v>
      </c>
      <c r="C309" s="85">
        <v>701</v>
      </c>
      <c r="D309" s="85">
        <v>233</v>
      </c>
      <c r="E309" s="85">
        <v>280</v>
      </c>
      <c r="F309" s="85">
        <v>487</v>
      </c>
      <c r="G309" s="85">
        <v>566</v>
      </c>
      <c r="H309" s="85">
        <v>13</v>
      </c>
      <c r="I309" s="85">
        <v>8</v>
      </c>
      <c r="J309" s="85">
        <v>22</v>
      </c>
      <c r="K309" s="306">
        <v>24</v>
      </c>
      <c r="Q309" s="178"/>
      <c r="R309" s="179"/>
      <c r="S309" s="179"/>
      <c r="T309" s="179"/>
      <c r="U309" s="179"/>
      <c r="V309" s="179"/>
      <c r="W309" s="179"/>
      <c r="X309" s="179"/>
      <c r="Y309" s="179"/>
      <c r="Z309" s="179"/>
      <c r="AA309" s="179"/>
    </row>
    <row r="310" spans="1:27">
      <c r="A310" s="307" t="s">
        <v>174</v>
      </c>
      <c r="B310" s="86">
        <v>256</v>
      </c>
      <c r="C310" s="308">
        <v>348</v>
      </c>
      <c r="D310" s="308">
        <v>173</v>
      </c>
      <c r="E310" s="308">
        <v>267</v>
      </c>
      <c r="F310" s="308">
        <v>68</v>
      </c>
      <c r="G310" s="308">
        <v>137</v>
      </c>
      <c r="H310" s="308">
        <v>9</v>
      </c>
      <c r="I310" s="308">
        <v>17</v>
      </c>
      <c r="J310" s="308">
        <v>6</v>
      </c>
      <c r="K310" s="309">
        <v>15</v>
      </c>
      <c r="Q310" s="180"/>
      <c r="R310" s="181"/>
      <c r="S310" s="182"/>
      <c r="T310" s="182"/>
      <c r="U310" s="182"/>
      <c r="V310" s="182"/>
      <c r="W310" s="182"/>
      <c r="X310" s="182"/>
      <c r="Y310" s="182"/>
      <c r="Z310" s="182"/>
      <c r="AA310" s="182"/>
    </row>
    <row r="311" spans="1:27">
      <c r="A311" s="284" t="s">
        <v>149</v>
      </c>
      <c r="B311" s="85">
        <v>1900</v>
      </c>
      <c r="C311" s="85">
        <v>1188</v>
      </c>
      <c r="D311" s="85">
        <v>508</v>
      </c>
      <c r="E311" s="85">
        <v>300</v>
      </c>
      <c r="F311" s="85">
        <v>1788</v>
      </c>
      <c r="G311" s="85">
        <v>1134</v>
      </c>
      <c r="H311" s="85">
        <v>30</v>
      </c>
      <c r="I311" s="85">
        <v>15</v>
      </c>
      <c r="J311" s="85">
        <v>16</v>
      </c>
      <c r="K311" s="306">
        <v>31</v>
      </c>
      <c r="Q311" s="178"/>
      <c r="R311" s="179"/>
      <c r="S311" s="179"/>
      <c r="T311" s="179"/>
      <c r="U311" s="179"/>
      <c r="V311" s="179"/>
      <c r="W311" s="179"/>
      <c r="X311" s="179"/>
      <c r="Y311" s="179"/>
      <c r="Z311" s="179"/>
      <c r="AA311" s="179"/>
    </row>
    <row r="312" spans="1:27">
      <c r="A312" s="284" t="s">
        <v>150</v>
      </c>
      <c r="B312" s="85">
        <v>3932</v>
      </c>
      <c r="C312" s="85">
        <v>4097</v>
      </c>
      <c r="D312" s="85">
        <v>1425</v>
      </c>
      <c r="E312" s="85">
        <v>1533</v>
      </c>
      <c r="F312" s="85">
        <v>3201</v>
      </c>
      <c r="G312" s="85">
        <v>3440</v>
      </c>
      <c r="H312" s="85">
        <v>39</v>
      </c>
      <c r="I312" s="85">
        <v>55</v>
      </c>
      <c r="J312" s="85">
        <v>92</v>
      </c>
      <c r="K312" s="306">
        <v>82</v>
      </c>
      <c r="Q312" s="178"/>
      <c r="R312" s="179"/>
      <c r="S312" s="179"/>
      <c r="T312" s="179"/>
      <c r="U312" s="179"/>
      <c r="V312" s="179"/>
      <c r="W312" s="179"/>
      <c r="X312" s="179"/>
      <c r="Y312" s="179"/>
      <c r="Z312" s="179"/>
      <c r="AA312" s="179"/>
    </row>
    <row r="313" spans="1:27">
      <c r="A313" s="284" t="s">
        <v>151</v>
      </c>
      <c r="B313" s="85">
        <v>806</v>
      </c>
      <c r="C313" s="85">
        <v>793</v>
      </c>
      <c r="D313" s="85">
        <v>277</v>
      </c>
      <c r="E313" s="85">
        <v>124</v>
      </c>
      <c r="F313" s="85">
        <v>582</v>
      </c>
      <c r="G313" s="85">
        <v>521</v>
      </c>
      <c r="H313" s="85">
        <v>24</v>
      </c>
      <c r="I313" s="85">
        <v>31</v>
      </c>
      <c r="J313" s="85">
        <v>26</v>
      </c>
      <c r="K313" s="306">
        <v>14</v>
      </c>
      <c r="Q313" s="178"/>
      <c r="R313" s="179"/>
      <c r="S313" s="179"/>
      <c r="T313" s="179"/>
      <c r="U313" s="179"/>
      <c r="V313" s="179"/>
      <c r="W313" s="179"/>
      <c r="X313" s="179"/>
      <c r="Y313" s="179"/>
      <c r="Z313" s="179"/>
      <c r="AA313" s="179"/>
    </row>
    <row r="314" spans="1:27">
      <c r="A314" s="284" t="s">
        <v>152</v>
      </c>
      <c r="B314" s="85">
        <v>3055</v>
      </c>
      <c r="C314" s="85">
        <v>2756</v>
      </c>
      <c r="D314" s="85">
        <v>1437</v>
      </c>
      <c r="E314" s="85">
        <v>1248</v>
      </c>
      <c r="F314" s="85">
        <v>2639</v>
      </c>
      <c r="G314" s="85">
        <v>2484</v>
      </c>
      <c r="H314" s="85">
        <v>78</v>
      </c>
      <c r="I314" s="85">
        <v>101</v>
      </c>
      <c r="J314" s="85">
        <v>38</v>
      </c>
      <c r="K314" s="306">
        <v>34</v>
      </c>
      <c r="Q314" s="178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</row>
    <row r="315" spans="1:27">
      <c r="A315" s="284" t="s">
        <v>153</v>
      </c>
      <c r="B315" s="85">
        <v>2973</v>
      </c>
      <c r="C315" s="85">
        <v>2749</v>
      </c>
      <c r="D315" s="85">
        <v>1359</v>
      </c>
      <c r="E315" s="85">
        <v>1175</v>
      </c>
      <c r="F315" s="85">
        <v>2112</v>
      </c>
      <c r="G315" s="85">
        <v>1779</v>
      </c>
      <c r="H315" s="85">
        <v>46</v>
      </c>
      <c r="I315" s="85">
        <v>45</v>
      </c>
      <c r="J315" s="85">
        <v>65</v>
      </c>
      <c r="K315" s="306">
        <v>50</v>
      </c>
      <c r="Q315" s="178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</row>
    <row r="316" spans="1:27">
      <c r="A316" s="284" t="s">
        <v>154</v>
      </c>
      <c r="B316" s="85">
        <v>384</v>
      </c>
      <c r="C316" s="85">
        <v>330</v>
      </c>
      <c r="D316" s="85">
        <v>276</v>
      </c>
      <c r="E316" s="85">
        <v>248</v>
      </c>
      <c r="F316" s="85">
        <v>373</v>
      </c>
      <c r="G316" s="85">
        <v>275</v>
      </c>
      <c r="H316" s="85">
        <v>9</v>
      </c>
      <c r="I316" s="85">
        <v>12</v>
      </c>
      <c r="J316" s="85">
        <v>16</v>
      </c>
      <c r="K316" s="306">
        <v>14</v>
      </c>
      <c r="Q316" s="178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</row>
    <row r="317" spans="1:27">
      <c r="A317" s="284" t="s">
        <v>155</v>
      </c>
      <c r="B317" s="85">
        <v>28723</v>
      </c>
      <c r="C317" s="85">
        <v>24537</v>
      </c>
      <c r="D317" s="85">
        <v>1582</v>
      </c>
      <c r="E317" s="85">
        <v>1493</v>
      </c>
      <c r="F317" s="85">
        <v>20789</v>
      </c>
      <c r="G317" s="85">
        <v>17572</v>
      </c>
      <c r="H317" s="85">
        <v>829</v>
      </c>
      <c r="I317" s="85">
        <v>967</v>
      </c>
      <c r="J317" s="85">
        <v>275</v>
      </c>
      <c r="K317" s="306">
        <v>111</v>
      </c>
      <c r="Q317" s="178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</row>
    <row r="318" spans="1:27">
      <c r="A318" s="284" t="s">
        <v>156</v>
      </c>
      <c r="B318" s="85">
        <v>843</v>
      </c>
      <c r="C318" s="85">
        <v>526</v>
      </c>
      <c r="D318" s="85">
        <v>86</v>
      </c>
      <c r="E318" s="85">
        <v>68</v>
      </c>
      <c r="F318" s="85">
        <v>446</v>
      </c>
      <c r="G318" s="85">
        <v>308</v>
      </c>
      <c r="H318" s="85">
        <v>12</v>
      </c>
      <c r="I318" s="85">
        <v>13</v>
      </c>
      <c r="J318" s="85">
        <v>9</v>
      </c>
      <c r="K318" s="306">
        <v>4</v>
      </c>
      <c r="Q318" s="178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</row>
    <row r="319" spans="1:27">
      <c r="A319" s="284" t="s">
        <v>157</v>
      </c>
      <c r="B319" s="85">
        <v>1495</v>
      </c>
      <c r="C319" s="85">
        <v>1482</v>
      </c>
      <c r="D319" s="85">
        <v>562</v>
      </c>
      <c r="E319" s="85">
        <v>619</v>
      </c>
      <c r="F319" s="85">
        <v>1265</v>
      </c>
      <c r="G319" s="85">
        <v>1285</v>
      </c>
      <c r="H319" s="85">
        <v>40</v>
      </c>
      <c r="I319" s="85">
        <v>42</v>
      </c>
      <c r="J319" s="85">
        <v>13</v>
      </c>
      <c r="K319" s="306">
        <v>22</v>
      </c>
      <c r="Q319" s="178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</row>
    <row r="320" spans="1:27">
      <c r="A320" s="284" t="s">
        <v>158</v>
      </c>
      <c r="B320" s="85">
        <v>5959</v>
      </c>
      <c r="C320" s="85">
        <v>5168</v>
      </c>
      <c r="D320" s="85">
        <v>3382</v>
      </c>
      <c r="E320" s="85">
        <v>3136</v>
      </c>
      <c r="F320" s="85">
        <v>4762</v>
      </c>
      <c r="G320" s="85">
        <v>3838</v>
      </c>
      <c r="H320" s="85">
        <v>117</v>
      </c>
      <c r="I320" s="85">
        <v>123</v>
      </c>
      <c r="J320" s="85">
        <v>138</v>
      </c>
      <c r="K320" s="306">
        <v>90</v>
      </c>
      <c r="Q320" s="178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</row>
    <row r="321" spans="1:27">
      <c r="A321" s="284" t="s">
        <v>159</v>
      </c>
      <c r="B321" s="85">
        <v>2635</v>
      </c>
      <c r="C321" s="85">
        <v>3293</v>
      </c>
      <c r="D321" s="85">
        <v>1229</v>
      </c>
      <c r="E321" s="85">
        <v>1601</v>
      </c>
      <c r="F321" s="85">
        <v>2204</v>
      </c>
      <c r="G321" s="85">
        <v>3113</v>
      </c>
      <c r="H321" s="85">
        <v>49</v>
      </c>
      <c r="I321" s="85">
        <v>61</v>
      </c>
      <c r="J321" s="85">
        <v>61</v>
      </c>
      <c r="K321" s="306">
        <v>75</v>
      </c>
      <c r="Q321" s="178"/>
      <c r="R321" s="179"/>
      <c r="S321" s="179"/>
      <c r="T321" s="179"/>
      <c r="U321" s="179"/>
      <c r="V321" s="179"/>
      <c r="W321" s="179"/>
      <c r="X321" s="179"/>
      <c r="Y321" s="179"/>
      <c r="Z321" s="179"/>
      <c r="AA321" s="179"/>
    </row>
    <row r="322" spans="1:27">
      <c r="A322" s="284" t="s">
        <v>160</v>
      </c>
      <c r="B322" s="85">
        <v>2578</v>
      </c>
      <c r="C322" s="85">
        <v>4507</v>
      </c>
      <c r="D322" s="85">
        <v>228</v>
      </c>
      <c r="E322" s="85">
        <v>731</v>
      </c>
      <c r="F322" s="85">
        <v>126</v>
      </c>
      <c r="G322" s="85">
        <v>138</v>
      </c>
      <c r="H322" s="85">
        <v>33</v>
      </c>
      <c r="I322" s="85">
        <v>35</v>
      </c>
      <c r="J322" s="85">
        <v>43</v>
      </c>
      <c r="K322" s="306">
        <v>39</v>
      </c>
      <c r="Q322" s="178"/>
      <c r="R322" s="179"/>
      <c r="S322" s="179"/>
      <c r="T322" s="179"/>
      <c r="U322" s="179"/>
      <c r="V322" s="179"/>
      <c r="W322" s="179"/>
      <c r="X322" s="179"/>
      <c r="Y322" s="179"/>
      <c r="Z322" s="179"/>
      <c r="AA322" s="179"/>
    </row>
    <row r="323" spans="1:27">
      <c r="A323" s="284" t="s">
        <v>161</v>
      </c>
      <c r="B323" s="85">
        <v>793</v>
      </c>
      <c r="C323" s="85">
        <v>617</v>
      </c>
      <c r="D323" s="85">
        <v>226</v>
      </c>
      <c r="E323" s="85">
        <v>130</v>
      </c>
      <c r="F323" s="85">
        <v>615</v>
      </c>
      <c r="G323" s="85">
        <v>502</v>
      </c>
      <c r="H323" s="85">
        <v>8</v>
      </c>
      <c r="I323" s="85">
        <v>9</v>
      </c>
      <c r="J323" s="85">
        <v>18</v>
      </c>
      <c r="K323" s="306">
        <v>16</v>
      </c>
      <c r="Q323" s="178"/>
      <c r="R323" s="179"/>
      <c r="S323" s="179"/>
      <c r="T323" s="179"/>
      <c r="U323" s="179"/>
      <c r="V323" s="179"/>
      <c r="W323" s="179"/>
      <c r="X323" s="179"/>
      <c r="Y323" s="179"/>
      <c r="Z323" s="179"/>
      <c r="AA323" s="179"/>
    </row>
    <row r="324" spans="1:27">
      <c r="A324" s="284" t="s">
        <v>162</v>
      </c>
      <c r="B324" s="85">
        <v>1210</v>
      </c>
      <c r="C324" s="85">
        <v>942</v>
      </c>
      <c r="D324" s="85">
        <v>397</v>
      </c>
      <c r="E324" s="85">
        <v>406</v>
      </c>
      <c r="F324" s="85">
        <v>924</v>
      </c>
      <c r="G324" s="85">
        <v>710</v>
      </c>
      <c r="H324" s="85">
        <v>27</v>
      </c>
      <c r="I324" s="85">
        <v>12</v>
      </c>
      <c r="J324" s="85">
        <v>32</v>
      </c>
      <c r="K324" s="306">
        <v>37</v>
      </c>
      <c r="Q324" s="178"/>
      <c r="R324" s="179"/>
      <c r="S324" s="179"/>
      <c r="T324" s="179"/>
      <c r="U324" s="179"/>
      <c r="V324" s="179"/>
      <c r="W324" s="179"/>
      <c r="X324" s="179"/>
      <c r="Y324" s="179"/>
      <c r="Z324" s="179"/>
      <c r="AA324" s="179"/>
    </row>
    <row r="325" spans="1:27">
      <c r="A325" s="189" t="s">
        <v>163</v>
      </c>
      <c r="B325" s="310">
        <v>2007</v>
      </c>
      <c r="C325" s="308">
        <v>1488</v>
      </c>
      <c r="D325" s="308">
        <v>575</v>
      </c>
      <c r="E325" s="308">
        <v>430</v>
      </c>
      <c r="F325" s="308">
        <v>1495</v>
      </c>
      <c r="G325" s="308">
        <v>975</v>
      </c>
      <c r="H325" s="308">
        <v>23</v>
      </c>
      <c r="I325" s="308">
        <v>29</v>
      </c>
      <c r="J325" s="308">
        <v>77</v>
      </c>
      <c r="K325" s="309">
        <v>41</v>
      </c>
      <c r="Q325" s="112"/>
      <c r="R325" s="181"/>
      <c r="S325" s="182"/>
      <c r="T325" s="182"/>
      <c r="U325" s="182"/>
      <c r="V325" s="182"/>
      <c r="W325" s="182"/>
      <c r="X325" s="182"/>
      <c r="Y325" s="182"/>
      <c r="Z325" s="182"/>
      <c r="AA325" s="182"/>
    </row>
    <row r="326" spans="1:27">
      <c r="A326" s="311" t="s">
        <v>212</v>
      </c>
      <c r="B326" s="312">
        <v>1094</v>
      </c>
      <c r="C326" s="313">
        <v>627</v>
      </c>
      <c r="D326" s="313">
        <v>181</v>
      </c>
      <c r="E326" s="313">
        <v>103</v>
      </c>
      <c r="F326" s="313">
        <v>892</v>
      </c>
      <c r="G326" s="313">
        <v>455</v>
      </c>
      <c r="H326" s="313">
        <v>27</v>
      </c>
      <c r="I326" s="313">
        <v>22</v>
      </c>
      <c r="J326" s="313">
        <v>24</v>
      </c>
      <c r="K326" s="314">
        <v>13</v>
      </c>
      <c r="Q326" s="180"/>
      <c r="R326" s="181"/>
      <c r="S326" s="182"/>
      <c r="T326" s="182"/>
      <c r="U326" s="182"/>
      <c r="V326" s="182"/>
      <c r="W326" s="182"/>
      <c r="X326" s="182"/>
      <c r="Y326" s="182"/>
      <c r="Z326" s="182"/>
      <c r="AA326" s="182"/>
    </row>
    <row r="327" spans="1:27"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  <c r="AA327" s="112"/>
    </row>
    <row r="328" spans="1:27"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  <c r="AA328" s="112"/>
    </row>
    <row r="329" spans="1:27" ht="15">
      <c r="A329" s="183" t="s">
        <v>290</v>
      </c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</row>
    <row r="330" spans="1:27"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</row>
    <row r="331" spans="1:27">
      <c r="A331" s="315" t="s">
        <v>28</v>
      </c>
      <c r="B331" s="316" t="s">
        <v>25</v>
      </c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</row>
    <row r="332" spans="1:27">
      <c r="A332" s="193" t="s">
        <v>206</v>
      </c>
      <c r="B332" s="190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</row>
    <row r="333" spans="1:27">
      <c r="A333" s="184" t="s">
        <v>181</v>
      </c>
      <c r="B333" s="191">
        <v>4</v>
      </c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</row>
    <row r="334" spans="1:27">
      <c r="A334" s="185" t="s">
        <v>182</v>
      </c>
      <c r="B334" s="192">
        <v>50</v>
      </c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</row>
    <row r="335" spans="1:27">
      <c r="A335" s="186" t="s">
        <v>177</v>
      </c>
      <c r="B335" s="190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</row>
    <row r="336" spans="1:27">
      <c r="A336" s="187" t="s">
        <v>178</v>
      </c>
      <c r="B336" s="192">
        <v>3</v>
      </c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</row>
    <row r="337" spans="1:27">
      <c r="A337" s="188" t="s">
        <v>179</v>
      </c>
      <c r="B337" s="191">
        <v>34</v>
      </c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  <c r="AA337" s="112"/>
    </row>
    <row r="338" spans="1:27">
      <c r="A338" s="187" t="s">
        <v>180</v>
      </c>
      <c r="B338" s="192">
        <v>15</v>
      </c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  <c r="AA338" s="112"/>
    </row>
    <row r="339" spans="1:27">
      <c r="A339" s="189" t="s">
        <v>291</v>
      </c>
      <c r="B339" s="190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  <c r="AA339" s="112"/>
    </row>
    <row r="340" spans="1:27">
      <c r="A340" s="187" t="s">
        <v>182</v>
      </c>
      <c r="B340" s="190">
        <v>374</v>
      </c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</row>
    <row r="341" spans="1:27">
      <c r="A341" s="188" t="s">
        <v>183</v>
      </c>
      <c r="B341" s="190">
        <v>57</v>
      </c>
    </row>
    <row r="342" spans="1:27">
      <c r="A342" s="187" t="s">
        <v>184</v>
      </c>
      <c r="B342" s="190">
        <v>34</v>
      </c>
    </row>
    <row r="343" spans="1:27">
      <c r="A343" s="194" t="s">
        <v>185</v>
      </c>
      <c r="B343" s="195">
        <v>103</v>
      </c>
    </row>
    <row r="347" spans="1:27" ht="15">
      <c r="A347" s="5" t="s">
        <v>289</v>
      </c>
    </row>
    <row r="349" spans="1:27" ht="15">
      <c r="A349" s="207" t="s">
        <v>28</v>
      </c>
      <c r="B349" s="229" t="s">
        <v>176</v>
      </c>
      <c r="C349" s="302" t="s">
        <v>25</v>
      </c>
    </row>
    <row r="350" spans="1:27">
      <c r="A350" s="317" t="s">
        <v>186</v>
      </c>
      <c r="B350" s="100">
        <v>160</v>
      </c>
      <c r="C350" s="318">
        <v>139</v>
      </c>
    </row>
    <row r="351" spans="1:27">
      <c r="A351" s="317" t="s">
        <v>187</v>
      </c>
      <c r="B351" s="100">
        <v>29</v>
      </c>
      <c r="C351" s="318">
        <v>31</v>
      </c>
    </row>
    <row r="352" spans="1:27">
      <c r="A352" s="317" t="s">
        <v>188</v>
      </c>
      <c r="B352" s="100">
        <v>11</v>
      </c>
      <c r="C352" s="318">
        <v>10</v>
      </c>
    </row>
    <row r="353" spans="1:3">
      <c r="A353" s="317" t="s">
        <v>189</v>
      </c>
      <c r="B353" s="100"/>
      <c r="C353" s="318"/>
    </row>
    <row r="354" spans="1:3">
      <c r="A354" s="319" t="s">
        <v>190</v>
      </c>
      <c r="B354" s="100">
        <v>3</v>
      </c>
      <c r="C354" s="318">
        <v>3</v>
      </c>
    </row>
    <row r="355" spans="1:3">
      <c r="A355" s="319" t="s">
        <v>191</v>
      </c>
      <c r="B355" s="100">
        <v>5</v>
      </c>
      <c r="C355" s="318">
        <v>1</v>
      </c>
    </row>
    <row r="356" spans="1:3">
      <c r="A356" s="319" t="s">
        <v>192</v>
      </c>
      <c r="B356" s="100">
        <v>2</v>
      </c>
      <c r="C356" s="318">
        <v>2</v>
      </c>
    </row>
    <row r="357" spans="1:3">
      <c r="A357" s="319" t="s">
        <v>193</v>
      </c>
      <c r="B357" s="100">
        <v>1</v>
      </c>
      <c r="C357" s="318">
        <v>1</v>
      </c>
    </row>
    <row r="358" spans="1:3">
      <c r="A358" s="319" t="s">
        <v>194</v>
      </c>
      <c r="B358" s="100">
        <v>1</v>
      </c>
      <c r="C358" s="318">
        <v>1</v>
      </c>
    </row>
    <row r="359" spans="1:3">
      <c r="A359" s="319" t="s">
        <v>195</v>
      </c>
      <c r="B359" s="100">
        <v>1</v>
      </c>
      <c r="C359" s="318">
        <v>2</v>
      </c>
    </row>
    <row r="360" spans="1:3">
      <c r="A360" s="319" t="s">
        <v>196</v>
      </c>
      <c r="B360" s="100">
        <v>1</v>
      </c>
      <c r="C360" s="318">
        <v>1</v>
      </c>
    </row>
    <row r="361" spans="1:3">
      <c r="A361" s="317" t="s">
        <v>197</v>
      </c>
      <c r="B361" s="100"/>
      <c r="C361" s="318"/>
    </row>
    <row r="362" spans="1:3">
      <c r="A362" s="319" t="s">
        <v>198</v>
      </c>
      <c r="B362" s="100">
        <v>20</v>
      </c>
      <c r="C362" s="318">
        <v>20</v>
      </c>
    </row>
    <row r="363" spans="1:3">
      <c r="A363" s="320" t="s">
        <v>199</v>
      </c>
      <c r="B363" s="100">
        <v>8</v>
      </c>
      <c r="C363" s="318">
        <v>11</v>
      </c>
    </row>
    <row r="364" spans="1:3">
      <c r="A364" s="319" t="s">
        <v>200</v>
      </c>
      <c r="B364" s="100">
        <v>1.8</v>
      </c>
      <c r="C364" s="318">
        <v>1.8</v>
      </c>
    </row>
    <row r="365" spans="1:3">
      <c r="A365" s="317" t="s">
        <v>201</v>
      </c>
      <c r="B365" s="100">
        <v>7</v>
      </c>
      <c r="C365" s="318">
        <v>10</v>
      </c>
    </row>
    <row r="366" spans="1:3">
      <c r="A366" s="317" t="s">
        <v>202</v>
      </c>
      <c r="B366" s="100" t="s">
        <v>89</v>
      </c>
      <c r="C366" s="318">
        <v>1</v>
      </c>
    </row>
    <row r="367" spans="1:3">
      <c r="A367" s="317" t="s">
        <v>203</v>
      </c>
      <c r="B367" s="100">
        <v>2</v>
      </c>
      <c r="C367" s="318">
        <v>4</v>
      </c>
    </row>
    <row r="368" spans="1:3">
      <c r="A368" s="317" t="s">
        <v>204</v>
      </c>
      <c r="B368" s="100">
        <v>29</v>
      </c>
      <c r="C368" s="318">
        <v>41</v>
      </c>
    </row>
    <row r="369" spans="1:11">
      <c r="A369" s="321" t="s">
        <v>205</v>
      </c>
      <c r="B369" s="322">
        <v>362</v>
      </c>
      <c r="C369" s="323">
        <v>857</v>
      </c>
    </row>
    <row r="370" spans="1:11">
      <c r="A370" s="196"/>
      <c r="B370" s="197"/>
      <c r="C370" s="198"/>
    </row>
    <row r="371" spans="1:11">
      <c r="F371" s="202"/>
      <c r="G371" s="202"/>
      <c r="H371" s="202"/>
      <c r="I371" s="202"/>
      <c r="J371" s="202"/>
      <c r="K371" s="202"/>
    </row>
    <row r="372" spans="1:11" ht="15">
      <c r="A372" s="183" t="s">
        <v>289</v>
      </c>
    </row>
    <row r="374" spans="1:11" ht="29.25" customHeight="1" thickBot="1">
      <c r="A374" s="54" t="s">
        <v>28</v>
      </c>
      <c r="B374" s="151" t="s">
        <v>292</v>
      </c>
      <c r="C374" s="151" t="s">
        <v>293</v>
      </c>
      <c r="D374" s="200" t="s">
        <v>187</v>
      </c>
      <c r="E374" s="199"/>
    </row>
    <row r="375" spans="1:11">
      <c r="A375" s="69" t="s">
        <v>298</v>
      </c>
      <c r="B375" s="201">
        <v>108</v>
      </c>
      <c r="C375" s="201">
        <v>71</v>
      </c>
      <c r="D375" s="201">
        <v>31</v>
      </c>
    </row>
    <row r="376" spans="1:11">
      <c r="A376" s="76" t="s">
        <v>0</v>
      </c>
      <c r="B376" s="201">
        <v>10</v>
      </c>
      <c r="C376" s="201">
        <v>5</v>
      </c>
      <c r="D376" s="201">
        <v>4</v>
      </c>
    </row>
    <row r="377" spans="1:11">
      <c r="A377" s="76" t="s">
        <v>1</v>
      </c>
      <c r="B377" s="201">
        <v>4</v>
      </c>
      <c r="C377" s="201">
        <v>1</v>
      </c>
      <c r="D377" s="201" t="s">
        <v>89</v>
      </c>
    </row>
    <row r="378" spans="1:11">
      <c r="A378" s="76" t="s">
        <v>2</v>
      </c>
      <c r="B378" s="201">
        <v>2</v>
      </c>
      <c r="C378" s="201">
        <v>1</v>
      </c>
      <c r="D378" s="201">
        <v>1</v>
      </c>
    </row>
    <row r="379" spans="1:11">
      <c r="A379" s="77" t="s">
        <v>3</v>
      </c>
      <c r="B379" s="201">
        <v>4</v>
      </c>
      <c r="C379" s="201" t="s">
        <v>89</v>
      </c>
      <c r="D379" s="201" t="s">
        <v>89</v>
      </c>
    </row>
    <row r="380" spans="1:11">
      <c r="A380" s="77" t="s">
        <v>4</v>
      </c>
      <c r="B380" s="201">
        <v>8</v>
      </c>
      <c r="C380" s="201">
        <v>3</v>
      </c>
      <c r="D380" s="201">
        <v>1</v>
      </c>
    </row>
    <row r="381" spans="1:11">
      <c r="A381" s="77" t="s">
        <v>5</v>
      </c>
      <c r="B381" s="201">
        <v>3</v>
      </c>
      <c r="C381" s="201">
        <v>4</v>
      </c>
      <c r="D381" s="201">
        <v>1</v>
      </c>
    </row>
    <row r="382" spans="1:11">
      <c r="A382" s="69" t="s">
        <v>6</v>
      </c>
      <c r="B382" s="201">
        <v>8</v>
      </c>
      <c r="C382" s="201" t="s">
        <v>89</v>
      </c>
      <c r="D382" s="201">
        <v>1</v>
      </c>
    </row>
    <row r="383" spans="1:11">
      <c r="A383" s="76" t="s">
        <v>7</v>
      </c>
      <c r="B383" s="201">
        <v>4</v>
      </c>
      <c r="C383" s="201">
        <v>4</v>
      </c>
      <c r="D383" s="201">
        <v>2</v>
      </c>
    </row>
    <row r="384" spans="1:11">
      <c r="A384" s="76" t="s">
        <v>8</v>
      </c>
      <c r="B384" s="201">
        <v>5</v>
      </c>
      <c r="C384" s="201">
        <v>1</v>
      </c>
      <c r="D384" s="201" t="s">
        <v>89</v>
      </c>
    </row>
    <row r="385" spans="1:4">
      <c r="A385" s="76" t="s">
        <v>9</v>
      </c>
      <c r="B385" s="201">
        <v>6</v>
      </c>
      <c r="C385" s="201">
        <v>1</v>
      </c>
      <c r="D385" s="201" t="s">
        <v>89</v>
      </c>
    </row>
    <row r="386" spans="1:4">
      <c r="A386" s="77" t="s">
        <v>10</v>
      </c>
      <c r="B386" s="201">
        <v>1</v>
      </c>
      <c r="C386" s="201">
        <v>1</v>
      </c>
      <c r="D386" s="201" t="s">
        <v>89</v>
      </c>
    </row>
    <row r="387" spans="1:4">
      <c r="A387" s="77" t="s">
        <v>11</v>
      </c>
      <c r="B387" s="201">
        <v>5</v>
      </c>
      <c r="C387" s="201">
        <v>3</v>
      </c>
      <c r="D387" s="201">
        <v>2</v>
      </c>
    </row>
    <row r="388" spans="1:4">
      <c r="A388" s="77" t="s">
        <v>12</v>
      </c>
      <c r="B388" s="201">
        <v>4</v>
      </c>
      <c r="C388" s="201">
        <v>2</v>
      </c>
      <c r="D388" s="201">
        <v>1</v>
      </c>
    </row>
    <row r="389" spans="1:4">
      <c r="A389" s="69" t="s">
        <v>13</v>
      </c>
      <c r="B389" s="201">
        <v>7</v>
      </c>
      <c r="C389" s="201">
        <v>1</v>
      </c>
      <c r="D389" s="201" t="s">
        <v>89</v>
      </c>
    </row>
    <row r="390" spans="1:4">
      <c r="A390" s="76" t="s">
        <v>14</v>
      </c>
      <c r="B390" s="201">
        <v>2</v>
      </c>
      <c r="C390" s="201">
        <v>2</v>
      </c>
      <c r="D390" s="201" t="s">
        <v>89</v>
      </c>
    </row>
    <row r="391" spans="1:4">
      <c r="A391" s="76" t="s">
        <v>15</v>
      </c>
      <c r="B391" s="201">
        <v>5</v>
      </c>
      <c r="C391" s="201">
        <v>10</v>
      </c>
      <c r="D391" s="201">
        <v>1</v>
      </c>
    </row>
    <row r="392" spans="1:4">
      <c r="A392" s="76" t="s">
        <v>16</v>
      </c>
      <c r="B392" s="201">
        <v>4</v>
      </c>
      <c r="C392" s="201">
        <v>2</v>
      </c>
      <c r="D392" s="201">
        <v>1</v>
      </c>
    </row>
    <row r="393" spans="1:4">
      <c r="A393" s="77" t="s">
        <v>17</v>
      </c>
      <c r="B393" s="201">
        <v>2</v>
      </c>
      <c r="C393" s="201">
        <v>1</v>
      </c>
      <c r="D393" s="201" t="s">
        <v>89</v>
      </c>
    </row>
    <row r="394" spans="1:4">
      <c r="A394" s="77" t="s">
        <v>18</v>
      </c>
      <c r="B394" s="201">
        <v>5</v>
      </c>
      <c r="C394" s="201">
        <v>1</v>
      </c>
      <c r="D394" s="201" t="s">
        <v>89</v>
      </c>
    </row>
    <row r="395" spans="1:4">
      <c r="A395" s="77" t="s">
        <v>19</v>
      </c>
      <c r="B395" s="201">
        <v>3</v>
      </c>
      <c r="C395" s="201">
        <v>6</v>
      </c>
      <c r="D395" s="201">
        <v>3</v>
      </c>
    </row>
    <row r="396" spans="1:4">
      <c r="A396" s="69" t="s">
        <v>20</v>
      </c>
      <c r="B396" s="201" t="s">
        <v>89</v>
      </c>
      <c r="C396" s="201" t="s">
        <v>89</v>
      </c>
      <c r="D396" s="201">
        <v>1</v>
      </c>
    </row>
    <row r="397" spans="1:4">
      <c r="A397" s="76" t="s">
        <v>235</v>
      </c>
      <c r="B397" s="201">
        <v>13</v>
      </c>
      <c r="C397" s="201">
        <v>20</v>
      </c>
      <c r="D397" s="201">
        <v>9</v>
      </c>
    </row>
    <row r="398" spans="1:4">
      <c r="A398" s="76" t="s">
        <v>236</v>
      </c>
      <c r="B398" s="201">
        <v>2</v>
      </c>
      <c r="C398" s="201">
        <v>1</v>
      </c>
      <c r="D398" s="201">
        <v>2</v>
      </c>
    </row>
    <row r="399" spans="1:4">
      <c r="A399" s="76" t="s">
        <v>237</v>
      </c>
      <c r="B399" s="201">
        <v>1</v>
      </c>
      <c r="C399" s="201">
        <v>1</v>
      </c>
      <c r="D399" s="201">
        <v>1</v>
      </c>
    </row>
  </sheetData>
  <pageMargins left="0.7" right="0.7" top="0.75" bottom="0.75" header="0.3" footer="0.3"/>
  <pageSetup paperSize="9" scale="62" orientation="landscape" horizontalDpi="4294967293" r:id="rId1"/>
  <rowBreaks count="7" manualBreakCount="7">
    <brk id="33" max="16383" man="1"/>
    <brk id="118" max="16383" man="1"/>
    <brk id="159" max="16383" man="1"/>
    <brk id="190" max="16383" man="1"/>
    <brk id="231" max="16383" man="1"/>
    <brk id="252" max="16383" man="1"/>
    <brk id="281" max="16383" man="1"/>
  </rowBreaks>
  <colBreaks count="1" manualBreakCount="1">
    <brk id="11" max="1048575" man="1"/>
  </colBreaks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Dział 2. Nauka i zabawa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Warunki życia ludności w województwie łódzkim</dc:title>
  <dc:creator>Jaworska Anna</dc:creator>
  <cp:lastModifiedBy>Dąbrowska Małgorzata</cp:lastModifiedBy>
  <cp:lastPrinted>2024-09-03T07:30:58Z</cp:lastPrinted>
  <dcterms:created xsi:type="dcterms:W3CDTF">2022-08-10T08:20:51Z</dcterms:created>
  <dcterms:modified xsi:type="dcterms:W3CDTF">2024-09-03T07:37:07Z</dcterms:modified>
</cp:coreProperties>
</file>